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总成绩表" sheetId="1" r:id="rId1"/>
  </sheets>
  <definedNames>
    <definedName name="_xlnm.Print_Titles" localSheetId="0">总成绩表!$1:$2</definedName>
  </definedNames>
  <calcPr calcId="144525"/>
</workbook>
</file>

<file path=xl/sharedStrings.xml><?xml version="1.0" encoding="utf-8"?>
<sst xmlns="http://schemas.openxmlformats.org/spreadsheetml/2006/main" count="26" uniqueCount="14">
  <si>
    <t>2021年宛城区事业单位招才引智体检考察人员表</t>
  </si>
  <si>
    <t>序号</t>
  </si>
  <si>
    <t>岗位代码</t>
  </si>
  <si>
    <t>姓名</t>
  </si>
  <si>
    <t>性别</t>
  </si>
  <si>
    <t>总成绩</t>
  </si>
  <si>
    <t>备注</t>
  </si>
  <si>
    <t>闫宗凤</t>
  </si>
  <si>
    <t>女</t>
  </si>
  <si>
    <t>合格</t>
  </si>
  <si>
    <t>直接考核</t>
  </si>
  <si>
    <t>李珊珊</t>
  </si>
  <si>
    <t>直接面试</t>
  </si>
  <si>
    <t>万芳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</si>
</sst>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2060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2" fillId="22" borderId="8" applyNumberFormat="0" applyAlignment="0" applyProtection="0">
      <alignment vertical="center"/>
    </xf>
    <xf numFmtId="0" fontId="23" fillId="22" borderId="4" applyNumberFormat="0" applyAlignment="0" applyProtection="0">
      <alignment vertical="center"/>
    </xf>
    <xf numFmtId="0" fontId="25" fillId="26" borderId="10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tabSelected="1" workbookViewId="0">
      <selection activeCell="F13" sqref="F13"/>
    </sheetView>
  </sheetViews>
  <sheetFormatPr defaultColWidth="9" defaultRowHeight="25" customHeight="1" outlineLevelCol="5"/>
  <cols>
    <col min="1" max="1" width="8.875" style="5" customWidth="1"/>
    <col min="2" max="2" width="13.375" style="6" customWidth="1"/>
    <col min="3" max="3" width="16.25" style="6" customWidth="1"/>
    <col min="4" max="4" width="11.375" style="6" customWidth="1"/>
    <col min="5" max="5" width="16.5" style="7" customWidth="1"/>
    <col min="6" max="6" width="16.75" style="8" customWidth="1"/>
    <col min="7" max="216" width="13.875" style="1" customWidth="1"/>
    <col min="217" max="217" width="13.875" style="1"/>
    <col min="218" max="16359" width="9" style="1"/>
  </cols>
  <sheetData>
    <row r="1" s="1" customFormat="1" customHeight="1" spans="1:6">
      <c r="A1" s="9" t="s">
        <v>0</v>
      </c>
      <c r="B1" s="9"/>
      <c r="C1" s="9"/>
      <c r="D1" s="9"/>
      <c r="E1" s="9"/>
      <c r="F1" s="9"/>
    </row>
    <row r="2" s="2" customFormat="1" ht="21" customHeight="1" spans="1:6">
      <c r="A2" s="10" t="s">
        <v>1</v>
      </c>
      <c r="B2" s="11" t="s">
        <v>2</v>
      </c>
      <c r="C2" s="11" t="s">
        <v>3</v>
      </c>
      <c r="D2" s="11" t="s">
        <v>4</v>
      </c>
      <c r="E2" s="12" t="s">
        <v>5</v>
      </c>
      <c r="F2" s="13" t="s">
        <v>6</v>
      </c>
    </row>
    <row r="3" s="3" customFormat="1" ht="21" customHeight="1" spans="1:6">
      <c r="A3" s="14">
        <v>1</v>
      </c>
      <c r="B3" s="15" t="str">
        <f>"2101"</f>
        <v>2101</v>
      </c>
      <c r="C3" s="15" t="str">
        <f>"李昊玉"</f>
        <v>李昊玉</v>
      </c>
      <c r="D3" s="15" t="str">
        <f>"女"</f>
        <v>女</v>
      </c>
      <c r="E3" s="16">
        <v>85.6</v>
      </c>
      <c r="F3" s="14"/>
    </row>
    <row r="4" s="3" customFormat="1" ht="21" customHeight="1" spans="1:6">
      <c r="A4" s="14">
        <v>2</v>
      </c>
      <c r="B4" s="15">
        <v>2102</v>
      </c>
      <c r="C4" s="15" t="s">
        <v>7</v>
      </c>
      <c r="D4" s="15" t="s">
        <v>8</v>
      </c>
      <c r="E4" s="16" t="s">
        <v>9</v>
      </c>
      <c r="F4" s="14" t="s">
        <v>10</v>
      </c>
    </row>
    <row r="5" s="3" customFormat="1" ht="21" customHeight="1" spans="1:6">
      <c r="A5" s="14">
        <v>3</v>
      </c>
      <c r="B5" s="15">
        <v>2104</v>
      </c>
      <c r="C5" s="15" t="s">
        <v>11</v>
      </c>
      <c r="D5" s="15" t="s">
        <v>8</v>
      </c>
      <c r="E5" s="16" t="s">
        <v>9</v>
      </c>
      <c r="F5" s="14" t="s">
        <v>10</v>
      </c>
    </row>
    <row r="6" s="3" customFormat="1" ht="21" customHeight="1" spans="1:6">
      <c r="A6" s="14">
        <v>4</v>
      </c>
      <c r="B6" s="15" t="str">
        <f>"2107"</f>
        <v>2107</v>
      </c>
      <c r="C6" s="15" t="str">
        <f>"周继阳"</f>
        <v>周继阳</v>
      </c>
      <c r="D6" s="15" t="str">
        <f>"男"</f>
        <v>男</v>
      </c>
      <c r="E6" s="16">
        <v>79.18</v>
      </c>
      <c r="F6" s="14"/>
    </row>
    <row r="7" s="4" customFormat="1" ht="21" customHeight="1" spans="1:6">
      <c r="A7" s="14">
        <v>5</v>
      </c>
      <c r="B7" s="15" t="str">
        <f>"2108"</f>
        <v>2108</v>
      </c>
      <c r="C7" s="14" t="str">
        <f>"余乐"</f>
        <v>余乐</v>
      </c>
      <c r="D7" s="14" t="str">
        <f>"男"</f>
        <v>男</v>
      </c>
      <c r="E7" s="16">
        <v>82.72</v>
      </c>
      <c r="F7" s="14" t="s">
        <v>12</v>
      </c>
    </row>
    <row r="8" s="1" customFormat="1" ht="21" customHeight="1" spans="1:6">
      <c r="A8" s="14">
        <v>6</v>
      </c>
      <c r="B8" s="15" t="str">
        <f>"2109"</f>
        <v>2109</v>
      </c>
      <c r="C8" s="15" t="str">
        <f>"胡聪坻"</f>
        <v>胡聪坻</v>
      </c>
      <c r="D8" s="15" t="str">
        <f>"男"</f>
        <v>男</v>
      </c>
      <c r="E8" s="16">
        <v>80.27</v>
      </c>
      <c r="F8" s="14"/>
    </row>
    <row r="9" s="1" customFormat="1" ht="21" customHeight="1" spans="1:6">
      <c r="A9" s="14">
        <v>7</v>
      </c>
      <c r="B9" s="15" t="str">
        <f>"2110"</f>
        <v>2110</v>
      </c>
      <c r="C9" s="15" t="str">
        <f>"陈昕"</f>
        <v>陈昕</v>
      </c>
      <c r="D9" s="15" t="str">
        <f>"男"</f>
        <v>男</v>
      </c>
      <c r="E9" s="16">
        <v>81.33</v>
      </c>
      <c r="F9" s="14"/>
    </row>
    <row r="10" s="3" customFormat="1" ht="21" customHeight="1" spans="1:6">
      <c r="A10" s="14">
        <v>8</v>
      </c>
      <c r="B10" s="15" t="str">
        <f>"2110"</f>
        <v>2110</v>
      </c>
      <c r="C10" s="15" t="str">
        <f>"李湘"</f>
        <v>李湘</v>
      </c>
      <c r="D10" s="15" t="str">
        <f t="shared" ref="D10:D17" si="0">"女"</f>
        <v>女</v>
      </c>
      <c r="E10" s="16">
        <v>80.89</v>
      </c>
      <c r="F10" s="14"/>
    </row>
    <row r="11" s="3" customFormat="1" ht="21" customHeight="1" spans="1:6">
      <c r="A11" s="14">
        <v>9</v>
      </c>
      <c r="B11" s="17" t="str">
        <f>"2111"</f>
        <v>2111</v>
      </c>
      <c r="C11" s="17" t="str">
        <f>"王新蓓"</f>
        <v>王新蓓</v>
      </c>
      <c r="D11" s="17" t="str">
        <f t="shared" si="0"/>
        <v>女</v>
      </c>
      <c r="E11" s="18">
        <v>82.2</v>
      </c>
      <c r="F11" s="19"/>
    </row>
    <row r="12" s="3" customFormat="1" ht="21" customHeight="1" spans="1:6">
      <c r="A12" s="14">
        <v>10</v>
      </c>
      <c r="B12" s="15" t="str">
        <f>"2112"</f>
        <v>2112</v>
      </c>
      <c r="C12" s="15" t="str">
        <f>"梁玮"</f>
        <v>梁玮</v>
      </c>
      <c r="D12" s="15" t="str">
        <f t="shared" si="0"/>
        <v>女</v>
      </c>
      <c r="E12" s="16">
        <v>81.81</v>
      </c>
      <c r="F12" s="14"/>
    </row>
    <row r="13" s="3" customFormat="1" ht="21" customHeight="1" spans="1:6">
      <c r="A13" s="14">
        <v>11</v>
      </c>
      <c r="B13" s="15" t="str">
        <f>"2113"</f>
        <v>2113</v>
      </c>
      <c r="C13" s="14" t="str">
        <f>"翟万梅"</f>
        <v>翟万梅</v>
      </c>
      <c r="D13" s="14" t="str">
        <f t="shared" si="0"/>
        <v>女</v>
      </c>
      <c r="E13" s="16">
        <v>82.16</v>
      </c>
      <c r="F13" s="14" t="s">
        <v>12</v>
      </c>
    </row>
    <row r="14" s="3" customFormat="1" ht="21" customHeight="1" spans="1:6">
      <c r="A14" s="14">
        <v>12</v>
      </c>
      <c r="B14" s="15" t="str">
        <f>"2114"</f>
        <v>2114</v>
      </c>
      <c r="C14" s="14" t="str">
        <f>"周晓雅"</f>
        <v>周晓雅</v>
      </c>
      <c r="D14" s="14" t="str">
        <f t="shared" si="0"/>
        <v>女</v>
      </c>
      <c r="E14" s="16">
        <v>83.86</v>
      </c>
      <c r="F14" s="14" t="s">
        <v>12</v>
      </c>
    </row>
    <row r="15" s="3" customFormat="1" ht="21" customHeight="1" spans="1:6">
      <c r="A15" s="14">
        <v>13</v>
      </c>
      <c r="B15" s="15" t="str">
        <f>"2115"</f>
        <v>2115</v>
      </c>
      <c r="C15" s="15" t="str">
        <f>"冯俊平"</f>
        <v>冯俊平</v>
      </c>
      <c r="D15" s="15" t="str">
        <f t="shared" si="0"/>
        <v>女</v>
      </c>
      <c r="E15" s="16">
        <v>83.18</v>
      </c>
      <c r="F15" s="14"/>
    </row>
    <row r="16" s="3" customFormat="1" ht="21" customHeight="1" spans="1:6">
      <c r="A16" s="14">
        <v>14</v>
      </c>
      <c r="B16" s="15" t="str">
        <f>"2116"</f>
        <v>2116</v>
      </c>
      <c r="C16" s="15" t="str">
        <f>"刘洋"</f>
        <v>刘洋</v>
      </c>
      <c r="D16" s="15" t="str">
        <f t="shared" si="0"/>
        <v>女</v>
      </c>
      <c r="E16" s="16">
        <v>82.96</v>
      </c>
      <c r="F16" s="14"/>
    </row>
    <row r="17" s="3" customFormat="1" ht="21" customHeight="1" spans="1:6">
      <c r="A17" s="14">
        <v>15</v>
      </c>
      <c r="B17" s="15" t="str">
        <f>"2117"</f>
        <v>2117</v>
      </c>
      <c r="C17" s="15" t="str">
        <f>"王秋文"</f>
        <v>王秋文</v>
      </c>
      <c r="D17" s="15" t="str">
        <f t="shared" si="0"/>
        <v>女</v>
      </c>
      <c r="E17" s="16">
        <v>79.9</v>
      </c>
      <c r="F17" s="14"/>
    </row>
    <row r="18" s="3" customFormat="1" ht="21" customHeight="1" spans="1:6">
      <c r="A18" s="14">
        <v>16</v>
      </c>
      <c r="B18" s="15" t="str">
        <f>"2119"</f>
        <v>2119</v>
      </c>
      <c r="C18" s="15" t="str">
        <f>"陈昂"</f>
        <v>陈昂</v>
      </c>
      <c r="D18" s="15" t="str">
        <f>"男"</f>
        <v>男</v>
      </c>
      <c r="E18" s="16">
        <v>75.51</v>
      </c>
      <c r="F18" s="14"/>
    </row>
    <row r="19" s="3" customFormat="1" ht="21" customHeight="1" spans="1:6">
      <c r="A19" s="14">
        <v>17</v>
      </c>
      <c r="B19" s="15" t="str">
        <f>"2120"</f>
        <v>2120</v>
      </c>
      <c r="C19" s="15" t="str">
        <f>"李可"</f>
        <v>李可</v>
      </c>
      <c r="D19" s="15" t="str">
        <f>"女"</f>
        <v>女</v>
      </c>
      <c r="E19" s="16">
        <v>79.12</v>
      </c>
      <c r="F19" s="14"/>
    </row>
    <row r="20" s="3" customFormat="1" ht="21" customHeight="1" spans="1:6">
      <c r="A20" s="14">
        <v>18</v>
      </c>
      <c r="B20" s="15" t="str">
        <f>"2122"</f>
        <v>2122</v>
      </c>
      <c r="C20" s="15" t="str">
        <f>"吴雪"</f>
        <v>吴雪</v>
      </c>
      <c r="D20" s="15" t="str">
        <f>"女"</f>
        <v>女</v>
      </c>
      <c r="E20" s="16">
        <v>81.97</v>
      </c>
      <c r="F20" s="14"/>
    </row>
    <row r="21" s="3" customFormat="1" ht="21" customHeight="1" spans="1:6">
      <c r="A21" s="14">
        <v>19</v>
      </c>
      <c r="B21" s="15" t="str">
        <f>"2122"</f>
        <v>2122</v>
      </c>
      <c r="C21" s="15" t="str">
        <f>"高雪"</f>
        <v>高雪</v>
      </c>
      <c r="D21" s="15" t="str">
        <f>"女"</f>
        <v>女</v>
      </c>
      <c r="E21" s="16">
        <v>79.25</v>
      </c>
      <c r="F21" s="14"/>
    </row>
    <row r="22" s="3" customFormat="1" ht="21" customHeight="1" spans="1:6">
      <c r="A22" s="14">
        <v>20</v>
      </c>
      <c r="B22" s="15">
        <v>2123</v>
      </c>
      <c r="C22" s="15" t="s">
        <v>13</v>
      </c>
      <c r="D22" s="15" t="s">
        <v>8</v>
      </c>
      <c r="E22" s="16" t="s">
        <v>9</v>
      </c>
      <c r="F22" s="14" t="s">
        <v>10</v>
      </c>
    </row>
    <row r="23" s="3" customFormat="1" ht="21" customHeight="1" spans="1:6">
      <c r="A23" s="14">
        <v>21</v>
      </c>
      <c r="B23" s="15" t="str">
        <f>"2124"</f>
        <v>2124</v>
      </c>
      <c r="C23" s="14" t="str">
        <f>"程俊丽"</f>
        <v>程俊丽</v>
      </c>
      <c r="D23" s="14" t="str">
        <f>"女"</f>
        <v>女</v>
      </c>
      <c r="E23" s="16">
        <v>76.58</v>
      </c>
      <c r="F23" s="14" t="s">
        <v>12</v>
      </c>
    </row>
    <row r="24" s="3" customFormat="1" ht="21" customHeight="1" spans="1:6">
      <c r="A24" s="14">
        <v>22</v>
      </c>
      <c r="B24" s="15" t="str">
        <f>"2125"</f>
        <v>2125</v>
      </c>
      <c r="C24" s="15" t="str">
        <f>"吕星运"</f>
        <v>吕星运</v>
      </c>
      <c r="D24" s="15" t="str">
        <f>"男"</f>
        <v>男</v>
      </c>
      <c r="E24" s="16">
        <v>83.78</v>
      </c>
      <c r="F24" s="14"/>
    </row>
    <row r="25" s="3" customFormat="1" ht="21" customHeight="1" spans="1:6">
      <c r="A25" s="14">
        <v>23</v>
      </c>
      <c r="B25" s="15" t="str">
        <f>"2126"</f>
        <v>2126</v>
      </c>
      <c r="C25" s="14" t="str">
        <f>"李函果"</f>
        <v>李函果</v>
      </c>
      <c r="D25" s="14" t="str">
        <f>"女"</f>
        <v>女</v>
      </c>
      <c r="E25" s="16">
        <v>84.32</v>
      </c>
      <c r="F25" s="14" t="s">
        <v>12</v>
      </c>
    </row>
    <row r="26" s="3" customFormat="1" ht="21" customHeight="1" spans="1:6">
      <c r="A26" s="14">
        <v>24</v>
      </c>
      <c r="B26" s="15" t="str">
        <f>"2127"</f>
        <v>2127</v>
      </c>
      <c r="C26" s="14" t="str">
        <f>"褚兰平"</f>
        <v>褚兰平</v>
      </c>
      <c r="D26" s="14" t="str">
        <f>"女"</f>
        <v>女</v>
      </c>
      <c r="E26" s="16">
        <v>82.28</v>
      </c>
      <c r="F26" s="14" t="s">
        <v>12</v>
      </c>
    </row>
    <row r="27" s="3" customFormat="1" ht="21" customHeight="1" spans="1:6">
      <c r="A27" s="14">
        <v>25</v>
      </c>
      <c r="B27" s="15" t="str">
        <f>"2128"</f>
        <v>2128</v>
      </c>
      <c r="C27" s="15" t="str">
        <f>"马悦"</f>
        <v>马悦</v>
      </c>
      <c r="D27" s="15" t="str">
        <f>"女"</f>
        <v>女</v>
      </c>
      <c r="E27" s="16">
        <v>80.08</v>
      </c>
      <c r="F27" s="14"/>
    </row>
    <row r="28" s="3" customFormat="1" ht="21" customHeight="1" spans="1:6">
      <c r="A28" s="14">
        <v>26</v>
      </c>
      <c r="B28" s="15" t="str">
        <f>"2129"</f>
        <v>2129</v>
      </c>
      <c r="C28" s="14" t="str">
        <f>"王晨宇"</f>
        <v>王晨宇</v>
      </c>
      <c r="D28" s="14" t="str">
        <f>"男"</f>
        <v>男</v>
      </c>
      <c r="E28" s="16">
        <v>77.32</v>
      </c>
      <c r="F28" s="14" t="s">
        <v>12</v>
      </c>
    </row>
    <row r="29" s="3" customFormat="1" ht="21" customHeight="1" spans="1:6">
      <c r="A29" s="14">
        <v>27</v>
      </c>
      <c r="B29" s="15" t="str">
        <f>"2131"</f>
        <v>2131</v>
      </c>
      <c r="C29" s="15" t="str">
        <f>"王静静"</f>
        <v>王静静</v>
      </c>
      <c r="D29" s="15" t="str">
        <f>"女"</f>
        <v>女</v>
      </c>
      <c r="E29" s="16">
        <v>80.24</v>
      </c>
      <c r="F29" s="14"/>
    </row>
    <row r="30" s="3" customFormat="1" ht="21" customHeight="1" spans="1:6">
      <c r="A30" s="14">
        <v>28</v>
      </c>
      <c r="B30" s="15" t="str">
        <f>"2132"</f>
        <v>2132</v>
      </c>
      <c r="C30" s="15" t="str">
        <f>"李世英"</f>
        <v>李世英</v>
      </c>
      <c r="D30" s="15" t="str">
        <f>"女"</f>
        <v>女</v>
      </c>
      <c r="E30" s="16">
        <v>83.31</v>
      </c>
      <c r="F30" s="14"/>
    </row>
    <row r="31" s="3" customFormat="1" ht="21" customHeight="1" spans="1:6">
      <c r="A31" s="14">
        <v>29</v>
      </c>
      <c r="B31" s="15" t="str">
        <f>"2132"</f>
        <v>2132</v>
      </c>
      <c r="C31" s="15" t="str">
        <f>"张凯"</f>
        <v>张凯</v>
      </c>
      <c r="D31" s="15" t="str">
        <f t="shared" ref="D30:D32" si="1">"男"</f>
        <v>男</v>
      </c>
      <c r="E31" s="16">
        <v>81.16</v>
      </c>
      <c r="F31" s="14"/>
    </row>
    <row r="32" s="3" customFormat="1" ht="21" customHeight="1" spans="1:6">
      <c r="A32" s="14">
        <v>30</v>
      </c>
      <c r="B32" s="15" t="str">
        <f>"2132"</f>
        <v>2132</v>
      </c>
      <c r="C32" s="15" t="str">
        <f>"李楠"</f>
        <v>李楠</v>
      </c>
      <c r="D32" s="15" t="str">
        <f>"女"</f>
        <v>女</v>
      </c>
      <c r="E32" s="16">
        <v>80.38</v>
      </c>
      <c r="F32" s="14"/>
    </row>
    <row r="33" s="3" customFormat="1" ht="21" customHeight="1" spans="1:6">
      <c r="A33" s="14">
        <v>31</v>
      </c>
      <c r="B33" s="15" t="str">
        <f>"2133"</f>
        <v>2133</v>
      </c>
      <c r="C33" s="15" t="str">
        <f>"黄鑫怡"</f>
        <v>黄鑫怡</v>
      </c>
      <c r="D33" s="15" t="str">
        <f>"女"</f>
        <v>女</v>
      </c>
      <c r="E33" s="16">
        <v>81.59</v>
      </c>
      <c r="F33" s="14"/>
    </row>
    <row r="34" s="3" customFormat="1" ht="21" customHeight="1" spans="1:6">
      <c r="A34" s="14">
        <v>32</v>
      </c>
      <c r="B34" s="15" t="str">
        <f>"2134"</f>
        <v>2134</v>
      </c>
      <c r="C34" s="15" t="str">
        <f>"庞松蕊"</f>
        <v>庞松蕊</v>
      </c>
      <c r="D34" s="15" t="str">
        <f>"女"</f>
        <v>女</v>
      </c>
      <c r="E34" s="16">
        <v>84.48</v>
      </c>
      <c r="F34" s="14"/>
    </row>
  </sheetData>
  <sortState ref="A3:J79">
    <sortCondition ref="B3:B79"/>
  </sortState>
  <mergeCells count="1">
    <mergeCell ref="A1:F1"/>
  </mergeCells>
  <printOptions horizontalCentered="1"/>
  <pageMargins left="0.751388888888889" right="0.751388888888889" top="0.60625" bottom="0.60625" header="0.5" footer="0.5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2021-12-26T07:58:00Z</dcterms:created>
  <dcterms:modified xsi:type="dcterms:W3CDTF">2021-12-27T02:41:30Z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14E3D1DD948B4F47AF35DE4773251541</vt:lpwstr>
  </property>
  <property fmtid="{D5CDD505-2E9C-101B-9397-08002B2CF9AE}" pid="3" name="KSOProductBuildVer">
    <vt:lpwstr>2052-11.1.0.11194</vt:lpwstr>
  </property>
</Properties>
</file>