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（合格）海口市120急救中心2021年面向社会公开招聘事业单位" sheetId="1" r:id="rId1"/>
  </sheets>
  <definedNames/>
  <calcPr fullCalcOnLoad="1"/>
</workbook>
</file>

<file path=xl/sharedStrings.xml><?xml version="1.0" encoding="utf-8"?>
<sst xmlns="http://schemas.openxmlformats.org/spreadsheetml/2006/main" count="52" uniqueCount="31">
  <si>
    <t>序号</t>
  </si>
  <si>
    <t>报考号</t>
  </si>
  <si>
    <t>报考岗位</t>
  </si>
  <si>
    <t>姓名</t>
  </si>
  <si>
    <t>性别</t>
  </si>
  <si>
    <t>出生年月</t>
  </si>
  <si>
    <t>身份证号码</t>
  </si>
  <si>
    <t>0101_院前急救医师</t>
  </si>
  <si>
    <t>460************41X</t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</si>
  <si>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411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</si>
  <si>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01X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</si>
  <si>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73X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</si>
  <si>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318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</si>
  <si>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536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</si>
  <si>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036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</si>
  <si>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633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</si>
  <si>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427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</si>
  <si>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443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</si>
  <si>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327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</si>
  <si>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213</t>
    </r>
  </si>
  <si>
    <r>
      <t>230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613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</si>
  <si>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223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</si>
  <si>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189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</si>
  <si>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214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</si>
  <si>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448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</si>
  <si>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018</t>
    </r>
  </si>
  <si>
    <r>
      <t>620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631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</si>
  <si>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815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</si>
  <si>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811</t>
    </r>
  </si>
  <si>
    <r>
      <t>460</t>
    </r>
    <r>
      <rPr>
        <sz val="11"/>
        <color indexed="8"/>
        <rFont val="宋体"/>
        <family val="0"/>
      </rPr>
      <t>************</t>
    </r>
    <r>
      <rPr>
        <sz val="11"/>
        <color theme="1"/>
        <rFont val="Calibri"/>
        <family val="0"/>
      </rPr>
      <t>019</t>
    </r>
  </si>
  <si>
    <t> 海口市120急救中心2021年面向社会公开招聘事业单位工作人员资格初审合格人员名单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</si>
</sst>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C3" sqref="C3"/>
    </sheetView>
  </sheetViews>
  <sheetFormatPr defaultColWidth="9.140625" defaultRowHeight="15"/>
  <cols>
    <col min="1" max="1" width="6.421875" style="2" customWidth="1"/>
    <col min="2" max="2" width="26.00390625" style="2" customWidth="1"/>
    <col min="3" max="3" width="18.421875" style="2" customWidth="1"/>
    <col min="4" max="4" width="10.140625" style="2" customWidth="1"/>
    <col min="5" max="5" width="7.7109375" style="2" customWidth="1"/>
    <col min="6" max="6" width="11.421875" style="2" hidden="1" customWidth="1"/>
    <col min="7" max="7" width="20.421875" style="2" customWidth="1"/>
    <col min="8" max="16384" width="9.00390625" style="2" customWidth="1"/>
  </cols>
  <sheetData>
    <row r="1" spans="1:7" ht="54" customHeight="1">
      <c r="A1" s="7" t="s">
        <v>30</v>
      </c>
      <c r="B1" s="6"/>
      <c r="C1" s="6"/>
      <c r="D1" s="6"/>
      <c r="E1" s="6"/>
      <c r="F1" s="6"/>
      <c r="G1" s="6"/>
    </row>
    <row r="2" spans="1:7" s="1" customFormat="1" ht="39.75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0" customHeight="1">
      <c r="A3" s="4">
        <v>1</v>
      </c>
      <c r="B3" s="4" t="str">
        <f>"35212021111909154514591"</f>
        <v>35212021111909154514591</v>
      </c>
      <c r="C3" s="4" t="s">
        <v>7</v>
      </c>
      <c r="D3" s="4" t="str">
        <f>"陈兴伟"</f>
        <v>陈兴伟</v>
      </c>
      <c r="E3" s="4" t="str">
        <f aca="true" t="shared" si="0" ref="E3:E10">"男"</f>
        <v>男</v>
      </c>
      <c r="F3" s="4" t="str">
        <f>"1985-09-27"</f>
        <v>1985-09-27</v>
      </c>
      <c r="G3" s="5" t="s">
        <v>8</v>
      </c>
    </row>
    <row r="4" spans="1:7" ht="30" customHeight="1">
      <c r="A4" s="4">
        <v>2</v>
      </c>
      <c r="B4" s="4" t="str">
        <f>"35212021111910001414710"</f>
        <v>35212021111910001414710</v>
      </c>
      <c r="C4" s="4" t="s">
        <v>7</v>
      </c>
      <c r="D4" s="4" t="str">
        <f>"冯剑星"</f>
        <v>冯剑星</v>
      </c>
      <c r="E4" s="4" t="str">
        <f t="shared" si="0"/>
        <v>男</v>
      </c>
      <c r="F4" s="4" t="str">
        <f>"1991-02-16"</f>
        <v>1991-02-16</v>
      </c>
      <c r="G4" s="5" t="s">
        <v>9</v>
      </c>
    </row>
    <row r="5" spans="1:7" ht="30" customHeight="1">
      <c r="A5" s="4">
        <v>3</v>
      </c>
      <c r="B5" s="4" t="str">
        <f>"35212021111910465214842"</f>
        <v>35212021111910465214842</v>
      </c>
      <c r="C5" s="4" t="s">
        <v>7</v>
      </c>
      <c r="D5" s="4" t="str">
        <f>"韦迪声"</f>
        <v>韦迪声</v>
      </c>
      <c r="E5" s="4" t="str">
        <f t="shared" si="0"/>
        <v>男</v>
      </c>
      <c r="F5" s="4" t="str">
        <f>"1990-08-20"</f>
        <v>1990-08-20</v>
      </c>
      <c r="G5" s="5" t="s">
        <v>10</v>
      </c>
    </row>
    <row r="6" spans="1:7" ht="30" customHeight="1">
      <c r="A6" s="4">
        <v>4</v>
      </c>
      <c r="B6" s="4" t="str">
        <f>"35212021111911490414976"</f>
        <v>35212021111911490414976</v>
      </c>
      <c r="C6" s="4" t="s">
        <v>7</v>
      </c>
      <c r="D6" s="4" t="str">
        <f>"陈明冲"</f>
        <v>陈明冲</v>
      </c>
      <c r="E6" s="4" t="str">
        <f t="shared" si="0"/>
        <v>男</v>
      </c>
      <c r="F6" s="4" t="str">
        <f>"1986-02-03"</f>
        <v>1986-02-03</v>
      </c>
      <c r="G6" s="5" t="s">
        <v>11</v>
      </c>
    </row>
    <row r="7" spans="1:7" ht="30" customHeight="1">
      <c r="A7" s="4">
        <v>5</v>
      </c>
      <c r="B7" s="4" t="str">
        <f>"35212021111912312015025"</f>
        <v>35212021111912312015025</v>
      </c>
      <c r="C7" s="4" t="s">
        <v>7</v>
      </c>
      <c r="D7" s="4" t="str">
        <f>"李俊"</f>
        <v>李俊</v>
      </c>
      <c r="E7" s="4" t="str">
        <f t="shared" si="0"/>
        <v>男</v>
      </c>
      <c r="F7" s="4" t="str">
        <f>"1995-02-18"</f>
        <v>1995-02-18</v>
      </c>
      <c r="G7" s="5" t="s">
        <v>12</v>
      </c>
    </row>
    <row r="8" spans="1:7" ht="30" customHeight="1">
      <c r="A8" s="4">
        <v>6</v>
      </c>
      <c r="B8" s="4" t="str">
        <f>"35212021111913245515098"</f>
        <v>35212021111913245515098</v>
      </c>
      <c r="C8" s="4" t="s">
        <v>7</v>
      </c>
      <c r="D8" s="4" t="str">
        <f>"王克牧"</f>
        <v>王克牧</v>
      </c>
      <c r="E8" s="4" t="str">
        <f t="shared" si="0"/>
        <v>男</v>
      </c>
      <c r="F8" s="4" t="str">
        <f>"1993-06-10"</f>
        <v>1993-06-10</v>
      </c>
      <c r="G8" s="5" t="s">
        <v>13</v>
      </c>
    </row>
    <row r="9" spans="1:7" ht="30" customHeight="1">
      <c r="A9" s="4">
        <v>7</v>
      </c>
      <c r="B9" s="4" t="str">
        <f>"35212021111922213015669"</f>
        <v>35212021111922213015669</v>
      </c>
      <c r="C9" s="4" t="s">
        <v>7</v>
      </c>
      <c r="D9" s="4" t="str">
        <f>"莫国英"</f>
        <v>莫国英</v>
      </c>
      <c r="E9" s="4" t="str">
        <f t="shared" si="0"/>
        <v>男</v>
      </c>
      <c r="F9" s="4" t="str">
        <f>"1988-09-03"</f>
        <v>1988-09-03</v>
      </c>
      <c r="G9" s="5" t="s">
        <v>14</v>
      </c>
    </row>
    <row r="10" spans="1:7" ht="30" customHeight="1">
      <c r="A10" s="4">
        <v>8</v>
      </c>
      <c r="B10" s="4" t="str">
        <f>"35212021112017354016761"</f>
        <v>35212021112017354016761</v>
      </c>
      <c r="C10" s="4" t="s">
        <v>7</v>
      </c>
      <c r="D10" s="4" t="str">
        <f>"郭教攀"</f>
        <v>郭教攀</v>
      </c>
      <c r="E10" s="4" t="str">
        <f t="shared" si="0"/>
        <v>男</v>
      </c>
      <c r="F10" s="4" t="str">
        <f>"1993-01-02"</f>
        <v>1993-01-02</v>
      </c>
      <c r="G10" s="5" t="s">
        <v>15</v>
      </c>
    </row>
    <row r="11" spans="1:7" ht="30" customHeight="1">
      <c r="A11" s="4">
        <v>9</v>
      </c>
      <c r="B11" s="4" t="str">
        <f>"35212021112113144917647"</f>
        <v>35212021112113144917647</v>
      </c>
      <c r="C11" s="4" t="s">
        <v>7</v>
      </c>
      <c r="D11" s="4" t="str">
        <f>"黄奕芳"</f>
        <v>黄奕芳</v>
      </c>
      <c r="E11" s="4" t="str">
        <f>"女"</f>
        <v>女</v>
      </c>
      <c r="F11" s="4" t="str">
        <f>"1989-08-24"</f>
        <v>1989-08-24</v>
      </c>
      <c r="G11" s="5" t="s">
        <v>16</v>
      </c>
    </row>
    <row r="12" spans="1:7" ht="30" customHeight="1">
      <c r="A12" s="4">
        <v>10</v>
      </c>
      <c r="B12" s="4" t="str">
        <f>"35212021112208511518618"</f>
        <v>35212021112208511518618</v>
      </c>
      <c r="C12" s="4" t="s">
        <v>7</v>
      </c>
      <c r="D12" s="4" t="str">
        <f>"张敬春"</f>
        <v>张敬春</v>
      </c>
      <c r="E12" s="4" t="str">
        <f>"女"</f>
        <v>女</v>
      </c>
      <c r="F12" s="4" t="str">
        <f>"1990-08-12"</f>
        <v>1990-08-12</v>
      </c>
      <c r="G12" s="5" t="s">
        <v>17</v>
      </c>
    </row>
    <row r="13" spans="1:7" ht="30" customHeight="1">
      <c r="A13" s="4">
        <v>11</v>
      </c>
      <c r="B13" s="4" t="str">
        <f>"35212021112213395520216"</f>
        <v>35212021112213395520216</v>
      </c>
      <c r="C13" s="4" t="s">
        <v>7</v>
      </c>
      <c r="D13" s="4" t="str">
        <f>"李小兰"</f>
        <v>李小兰</v>
      </c>
      <c r="E13" s="4" t="str">
        <f>"女"</f>
        <v>女</v>
      </c>
      <c r="F13" s="4" t="str">
        <f>"1990-02-26"</f>
        <v>1990-02-26</v>
      </c>
      <c r="G13" s="5" t="s">
        <v>18</v>
      </c>
    </row>
    <row r="14" spans="1:7" ht="30" customHeight="1">
      <c r="A14" s="4">
        <v>12</v>
      </c>
      <c r="B14" s="4" t="str">
        <f>"35212021112223522122155"</f>
        <v>35212021112223522122155</v>
      </c>
      <c r="C14" s="4" t="s">
        <v>7</v>
      </c>
      <c r="D14" s="4" t="str">
        <f>"卢小仲"</f>
        <v>卢小仲</v>
      </c>
      <c r="E14" s="4" t="str">
        <f>"男"</f>
        <v>男</v>
      </c>
      <c r="F14" s="4" t="str">
        <f>"1991-07-15"</f>
        <v>1991-07-15</v>
      </c>
      <c r="G14" s="5" t="s">
        <v>19</v>
      </c>
    </row>
    <row r="15" spans="1:7" ht="30" customHeight="1">
      <c r="A15" s="4">
        <v>13</v>
      </c>
      <c r="B15" s="4" t="str">
        <f>"35212021112610173247606"</f>
        <v>35212021112610173247606</v>
      </c>
      <c r="C15" s="4" t="s">
        <v>7</v>
      </c>
      <c r="D15" s="4" t="str">
        <f>"单佳伟"</f>
        <v>单佳伟</v>
      </c>
      <c r="E15" s="4" t="str">
        <f>"男"</f>
        <v>男</v>
      </c>
      <c r="F15" s="4" t="str">
        <f>"1991-08-19"</f>
        <v>1991-08-19</v>
      </c>
      <c r="G15" s="5" t="s">
        <v>20</v>
      </c>
    </row>
    <row r="16" spans="1:7" ht="30" customHeight="1">
      <c r="A16" s="4">
        <v>14</v>
      </c>
      <c r="B16" s="4" t="str">
        <f>"35212021112721251749842"</f>
        <v>35212021112721251749842</v>
      </c>
      <c r="C16" s="4" t="s">
        <v>7</v>
      </c>
      <c r="D16" s="4" t="str">
        <f>"杨清茹"</f>
        <v>杨清茹</v>
      </c>
      <c r="E16" s="4" t="str">
        <f>"女"</f>
        <v>女</v>
      </c>
      <c r="F16" s="4" t="str">
        <f>"1994-09-01"</f>
        <v>1994-09-01</v>
      </c>
      <c r="G16" s="5" t="s">
        <v>21</v>
      </c>
    </row>
    <row r="17" spans="1:7" ht="30" customHeight="1">
      <c r="A17" s="4">
        <v>15</v>
      </c>
      <c r="B17" s="4" t="str">
        <f>"35212021112822110850814"</f>
        <v>35212021112822110850814</v>
      </c>
      <c r="C17" s="4" t="s">
        <v>7</v>
      </c>
      <c r="D17" s="4" t="str">
        <f>"高丽苗"</f>
        <v>高丽苗</v>
      </c>
      <c r="E17" s="4" t="str">
        <f>"女"</f>
        <v>女</v>
      </c>
      <c r="F17" s="4" t="str">
        <f>"1988-10-02"</f>
        <v>1988-10-02</v>
      </c>
      <c r="G17" s="5" t="s">
        <v>22</v>
      </c>
    </row>
    <row r="18" spans="1:7" ht="30" customHeight="1">
      <c r="A18" s="4">
        <v>16</v>
      </c>
      <c r="B18" s="4" t="str">
        <f>"35212021112902044450918"</f>
        <v>35212021112902044450918</v>
      </c>
      <c r="C18" s="4" t="s">
        <v>7</v>
      </c>
      <c r="D18" s="4" t="str">
        <f>"吴清良"</f>
        <v>吴清良</v>
      </c>
      <c r="E18" s="4" t="str">
        <f>"男"</f>
        <v>男</v>
      </c>
      <c r="F18" s="4" t="str">
        <f>"1990-02-23"</f>
        <v>1990-02-23</v>
      </c>
      <c r="G18" s="5" t="s">
        <v>23</v>
      </c>
    </row>
    <row r="19" spans="1:7" ht="30" customHeight="1">
      <c r="A19" s="4">
        <v>17</v>
      </c>
      <c r="B19" s="4" t="str">
        <f>"35212021112910062051284"</f>
        <v>35212021112910062051284</v>
      </c>
      <c r="C19" s="4" t="s">
        <v>7</v>
      </c>
      <c r="D19" s="4" t="str">
        <f>"卢洁"</f>
        <v>卢洁</v>
      </c>
      <c r="E19" s="4" t="str">
        <f>"女"</f>
        <v>女</v>
      </c>
      <c r="F19" s="4" t="str">
        <f>"1992-01-24"</f>
        <v>1992-01-24</v>
      </c>
      <c r="G19" s="5" t="s">
        <v>24</v>
      </c>
    </row>
    <row r="20" spans="1:7" ht="30" customHeight="1">
      <c r="A20" s="4">
        <v>18</v>
      </c>
      <c r="B20" s="4" t="str">
        <f>"35212021112919114952286"</f>
        <v>35212021112919114952286</v>
      </c>
      <c r="C20" s="4" t="s">
        <v>7</v>
      </c>
      <c r="D20" s="4" t="str">
        <f>"林明冠"</f>
        <v>林明冠</v>
      </c>
      <c r="E20" s="4" t="str">
        <f>"男"</f>
        <v>男</v>
      </c>
      <c r="F20" s="4" t="str">
        <f>"1986-03-27"</f>
        <v>1986-03-27</v>
      </c>
      <c r="G20" s="5" t="s">
        <v>25</v>
      </c>
    </row>
    <row r="21" spans="1:7" ht="30" customHeight="1">
      <c r="A21" s="4">
        <v>19</v>
      </c>
      <c r="B21" s="4" t="str">
        <f>"35212021112921533952522"</f>
        <v>35212021112921533952522</v>
      </c>
      <c r="C21" s="4" t="s">
        <v>7</v>
      </c>
      <c r="D21" s="4" t="str">
        <f>"范善杰"</f>
        <v>范善杰</v>
      </c>
      <c r="E21" s="4" t="str">
        <f>"男"</f>
        <v>男</v>
      </c>
      <c r="F21" s="4" t="str">
        <f>"1992-09-12"</f>
        <v>1992-09-12</v>
      </c>
      <c r="G21" s="5" t="s">
        <v>26</v>
      </c>
    </row>
    <row r="22" spans="1:7" ht="30" customHeight="1">
      <c r="A22" s="4">
        <v>20</v>
      </c>
      <c r="B22" s="4" t="str">
        <f>"35212021120111120454516"</f>
        <v>35212021120111120454516</v>
      </c>
      <c r="C22" s="4" t="s">
        <v>7</v>
      </c>
      <c r="D22" s="4" t="str">
        <f>"欧桓银"</f>
        <v>欧桓银</v>
      </c>
      <c r="E22" s="4" t="str">
        <f>"男"</f>
        <v>男</v>
      </c>
      <c r="F22" s="4" t="str">
        <f>"1993-08-26"</f>
        <v>1993-08-26</v>
      </c>
      <c r="G22" s="5" t="s">
        <v>27</v>
      </c>
    </row>
    <row r="23" spans="1:7" ht="30" customHeight="1">
      <c r="A23" s="4">
        <v>21</v>
      </c>
      <c r="B23" s="4" t="str">
        <f>"35212021120117282655176"</f>
        <v>35212021120117282655176</v>
      </c>
      <c r="C23" s="4" t="s">
        <v>7</v>
      </c>
      <c r="D23" s="4" t="str">
        <f>"邱庆武"</f>
        <v>邱庆武</v>
      </c>
      <c r="E23" s="4" t="str">
        <f>"男"</f>
        <v>男</v>
      </c>
      <c r="F23" s="4" t="str">
        <f>"1990-01-11"</f>
        <v>1990-01-11</v>
      </c>
      <c r="G23" s="5" t="s">
        <v>28</v>
      </c>
    </row>
    <row r="24" spans="1:7" ht="30" customHeight="1">
      <c r="A24" s="4">
        <v>22</v>
      </c>
      <c r="B24" s="4" t="str">
        <f>"35212021120122502955615"</f>
        <v>35212021120122502955615</v>
      </c>
      <c r="C24" s="4" t="s">
        <v>7</v>
      </c>
      <c r="D24" s="4" t="str">
        <f>"陈双迎"</f>
        <v>陈双迎</v>
      </c>
      <c r="E24" s="4" t="str">
        <f>"男"</f>
        <v>男</v>
      </c>
      <c r="F24" s="4" t="str">
        <f>"1992-02-22"</f>
        <v>1992-02-22</v>
      </c>
      <c r="G24" s="5" t="s">
        <v>29</v>
      </c>
    </row>
  </sheetData>
  <sheetProtection/>
  <mergeCells count="1">
    <mergeCell ref="A1:G1"/>
  </mergeCells>
  <printOptions/>
  <pageMargins left="0.65" right="0.26" top="0.33" bottom="0.2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2021-12-08T06:26:42Z</cp:lastPrinted>
  <dcterms:created xsi:type="dcterms:W3CDTF">2021-12-02T09:37:22Z</dcterms:created>
  <dcterms:modified xsi:type="dcterms:W3CDTF">2021-12-08T08:38:12Z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D1BBEA9CC9224CC487BC6A7811677D8C</vt:lpwstr>
  </property>
  <property fmtid="{D5CDD505-2E9C-101B-9397-08002B2CF9AE}" pid="3" name="KSOProductBuildVer">
    <vt:lpwstr>2052-11.1.0.10578</vt:lpwstr>
  </property>
</Properties>
</file>