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930" activeTab="0"/>
  </bookViews>
  <sheets>
    <sheet name="通过资格初审进入笔试人员名单" sheetId="1" r:id="rId1"/>
  </sheets>
  <definedNames>
    <definedName name="_xlnm._FilterDatabase" localSheetId="0" hidden="1">'通过资格初审进入笔试人员名单'!$A$2:$D$99</definedName>
  </definedNames>
  <calcPr fullCalcOnLoad="1"/>
</workbook>
</file>

<file path=xl/sharedStrings.xml><?xml version="1.0" encoding="utf-8"?>
<sst xmlns="http://schemas.openxmlformats.org/spreadsheetml/2006/main" count="102" uniqueCount="6">
  <si>
    <t>附件1：海口市财政局面向全省公开选调海口市财政国库支付局工作人员通过资格初审进入笔试人员名单</t>
  </si>
  <si>
    <t>序号</t>
  </si>
  <si>
    <t>报考号</t>
  </si>
  <si>
    <t>报考岗位</t>
  </si>
  <si>
    <t>姓名</t>
  </si>
  <si>
    <t>0101_一级科员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</si>
</sst>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color indexed="8"/>
      <name val="宋体"/>
      <family val="0"/>
    </font>
    <font>
      <b/>
      <sz val="18"/>
      <color indexed="8"/>
      <name val="宋体"/>
      <family val="0"/>
    </font>
    <font>
      <b/>
      <sz val="14"/>
      <color indexed="8"/>
      <name val="宋体"/>
      <family val="0"/>
    </font>
    <font>
      <sz val="14"/>
      <color indexed="8"/>
      <name val="宋体"/>
      <family val="0"/>
    </font>
    <font>
      <sz val="11"/>
      <color indexed="19"/>
      <name val="宋体"/>
      <family val="0"/>
    </font>
    <font>
      <sz val="11"/>
      <color indexed="9"/>
      <name val="宋体"/>
      <family val="0"/>
    </font>
    <font>
      <sz val="11"/>
      <color indexed="53"/>
      <name val="宋体"/>
      <family val="0"/>
    </font>
    <font>
      <b/>
      <sz val="11"/>
      <color indexed="63"/>
      <name val="宋体"/>
      <family val="0"/>
    </font>
    <font>
      <sz val="11"/>
      <color indexed="16"/>
      <name val="宋体"/>
      <family val="0"/>
    </font>
    <font>
      <sz val="11"/>
      <color indexed="62"/>
      <name val="宋体"/>
      <family val="0"/>
    </font>
    <font>
      <b/>
      <sz val="11"/>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9"/>
      <name val="宋体"/>
      <family val="0"/>
    </font>
    <font>
      <sz val="11"/>
      <color indexed="10"/>
      <name val="宋体"/>
      <family val="0"/>
    </font>
    <font>
      <b/>
      <sz val="15"/>
      <color indexed="54"/>
      <name val="宋体"/>
      <family val="0"/>
    </font>
    <font>
      <b/>
      <sz val="18"/>
      <color indexed="54"/>
      <name val="宋体"/>
      <family val="0"/>
    </font>
    <font>
      <b/>
      <sz val="11"/>
      <color indexed="53"/>
      <name val="宋体"/>
      <family val="0"/>
    </font>
    <font>
      <i/>
      <sz val="11"/>
      <color indexed="23"/>
      <name val="宋体"/>
      <family val="0"/>
    </font>
    <font>
      <sz val="11"/>
      <color indexed="17"/>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8"/>
      <color theme="1"/>
      <name val="Calibri"/>
      <family val="0"/>
    </font>
    <font>
      <b/>
      <sz val="14"/>
      <color theme="1"/>
      <name val="Calibri"/>
      <family val="0"/>
    </font>
    <font>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8">
    <xf numFmtId="0" fontId="0" fillId="0" borderId="0" xfId="0" applyFont="1" applyAlignment="1">
      <alignment vertical="center"/>
    </xf>
    <xf numFmtId="0" fontId="43" fillId="0" borderId="0" xfId="0" applyFont="1" applyAlignment="1">
      <alignment vertical="center" wrapText="1"/>
    </xf>
    <xf numFmtId="0" fontId="0" fillId="0" borderId="0" xfId="0" applyAlignment="1">
      <alignment vertical="center" wrapText="1"/>
    </xf>
    <xf numFmtId="0" fontId="44" fillId="0" borderId="0" xfId="0" applyFont="1" applyAlignment="1">
      <alignment horizontal="center" vertical="center" wrapText="1"/>
    </xf>
    <xf numFmtId="0" fontId="44" fillId="0" borderId="0" xfId="0" applyFont="1" applyAlignment="1">
      <alignment horizontal="center" vertical="center" wrapText="1"/>
    </xf>
    <xf numFmtId="0" fontId="45"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99"/>
  <sheetViews>
    <sheetView tabSelected="1" workbookViewId="0" topLeftCell="A1">
      <selection activeCell="H4" sqref="H4"/>
    </sheetView>
  </sheetViews>
  <sheetFormatPr defaultColWidth="9.00390625" defaultRowHeight="30" customHeight="1"/>
  <cols>
    <col min="1" max="1" width="9.00390625" style="2" customWidth="1"/>
    <col min="2" max="2" width="33.8515625" style="2" customWidth="1"/>
    <col min="3" max="3" width="22.140625" style="2" customWidth="1"/>
    <col min="4" max="4" width="18.28125" style="2" customWidth="1"/>
    <col min="5" max="16384" width="9.00390625" style="2" customWidth="1"/>
  </cols>
  <sheetData>
    <row r="1" spans="1:4" ht="79.5" customHeight="1">
      <c r="A1" s="3" t="s">
        <v>0</v>
      </c>
      <c r="B1" s="4"/>
      <c r="C1" s="4"/>
      <c r="D1" s="4"/>
    </row>
    <row r="2" spans="1:4" s="1" customFormat="1" ht="30" customHeight="1">
      <c r="A2" s="5" t="s">
        <v>1</v>
      </c>
      <c r="B2" s="5" t="s">
        <v>2</v>
      </c>
      <c r="C2" s="5" t="s">
        <v>3</v>
      </c>
      <c r="D2" s="5" t="s">
        <v>4</v>
      </c>
    </row>
    <row r="3" spans="1:4" ht="30" customHeight="1">
      <c r="A3" s="6">
        <v>1</v>
      </c>
      <c r="B3" s="7" t="str">
        <f>"29812021051009010482737"</f>
        <v>29812021051009010482737</v>
      </c>
      <c r="C3" s="7" t="s">
        <v>5</v>
      </c>
      <c r="D3" s="7" t="str">
        <f>"侯晓燕"</f>
        <v>侯晓燕</v>
      </c>
    </row>
    <row r="4" spans="1:4" ht="30" customHeight="1">
      <c r="A4" s="6">
        <v>2</v>
      </c>
      <c r="B4" s="7" t="str">
        <f>"29812021051009034482777"</f>
        <v>29812021051009034482777</v>
      </c>
      <c r="C4" s="7" t="s">
        <v>5</v>
      </c>
      <c r="D4" s="7" t="str">
        <f>"邢益卫"</f>
        <v>邢益卫</v>
      </c>
    </row>
    <row r="5" spans="1:4" ht="30" customHeight="1">
      <c r="A5" s="6">
        <v>3</v>
      </c>
      <c r="B5" s="7" t="str">
        <f>"29812021051009035782781"</f>
        <v>29812021051009035782781</v>
      </c>
      <c r="C5" s="7" t="s">
        <v>5</v>
      </c>
      <c r="D5" s="7" t="str">
        <f>"陈娇敏"</f>
        <v>陈娇敏</v>
      </c>
    </row>
    <row r="6" spans="1:4" ht="30" customHeight="1">
      <c r="A6" s="6">
        <v>4</v>
      </c>
      <c r="B6" s="7" t="str">
        <f>"29812021051009123182883"</f>
        <v>29812021051009123182883</v>
      </c>
      <c r="C6" s="7" t="s">
        <v>5</v>
      </c>
      <c r="D6" s="7" t="str">
        <f>"袁维齐"</f>
        <v>袁维齐</v>
      </c>
    </row>
    <row r="7" spans="1:4" ht="30" customHeight="1">
      <c r="A7" s="6">
        <v>5</v>
      </c>
      <c r="B7" s="7" t="str">
        <f>"29812021051009264783061"</f>
        <v>29812021051009264783061</v>
      </c>
      <c r="C7" s="7" t="s">
        <v>5</v>
      </c>
      <c r="D7" s="7" t="str">
        <f>"詹晋璞"</f>
        <v>詹晋璞</v>
      </c>
    </row>
    <row r="8" spans="1:4" ht="30" customHeight="1">
      <c r="A8" s="6">
        <v>6</v>
      </c>
      <c r="B8" s="7" t="str">
        <f>"29812021051010134883579"</f>
        <v>29812021051010134883579</v>
      </c>
      <c r="C8" s="7" t="s">
        <v>5</v>
      </c>
      <c r="D8" s="7" t="str">
        <f>"吴秀佳"</f>
        <v>吴秀佳</v>
      </c>
    </row>
    <row r="9" spans="1:4" ht="30" customHeight="1">
      <c r="A9" s="6">
        <v>7</v>
      </c>
      <c r="B9" s="7" t="str">
        <f>"29812021051010141083586"</f>
        <v>29812021051010141083586</v>
      </c>
      <c r="C9" s="7" t="s">
        <v>5</v>
      </c>
      <c r="D9" s="7" t="str">
        <f>"陈艳芳"</f>
        <v>陈艳芳</v>
      </c>
    </row>
    <row r="10" spans="1:4" ht="30" customHeight="1">
      <c r="A10" s="6">
        <v>8</v>
      </c>
      <c r="B10" s="7" t="str">
        <f>"29812021051010440883963"</f>
        <v>29812021051010440883963</v>
      </c>
      <c r="C10" s="7" t="s">
        <v>5</v>
      </c>
      <c r="D10" s="7" t="str">
        <f>"陈冬娜"</f>
        <v>陈冬娜</v>
      </c>
    </row>
    <row r="11" spans="1:4" ht="30" customHeight="1">
      <c r="A11" s="6">
        <v>9</v>
      </c>
      <c r="B11" s="7" t="str">
        <f>"29812021051010565484086"</f>
        <v>29812021051010565484086</v>
      </c>
      <c r="C11" s="7" t="s">
        <v>5</v>
      </c>
      <c r="D11" s="7" t="str">
        <f>"花伟旗"</f>
        <v>花伟旗</v>
      </c>
    </row>
    <row r="12" spans="1:4" ht="30" customHeight="1">
      <c r="A12" s="6">
        <v>10</v>
      </c>
      <c r="B12" s="7" t="str">
        <f>"29812021051012290484733"</f>
        <v>29812021051012290484733</v>
      </c>
      <c r="C12" s="7" t="s">
        <v>5</v>
      </c>
      <c r="D12" s="7" t="str">
        <f>"吴雯"</f>
        <v>吴雯</v>
      </c>
    </row>
    <row r="13" spans="1:4" ht="30" customHeight="1">
      <c r="A13" s="6">
        <v>11</v>
      </c>
      <c r="B13" s="7" t="str">
        <f>"29812021051015302285709"</f>
        <v>29812021051015302285709</v>
      </c>
      <c r="C13" s="7" t="s">
        <v>5</v>
      </c>
      <c r="D13" s="7" t="str">
        <f>"张垂琳"</f>
        <v>张垂琳</v>
      </c>
    </row>
    <row r="14" spans="1:4" ht="30" customHeight="1">
      <c r="A14" s="6">
        <v>12</v>
      </c>
      <c r="B14" s="7" t="str">
        <f>"29812021051017320786519"</f>
        <v>29812021051017320786519</v>
      </c>
      <c r="C14" s="7" t="s">
        <v>5</v>
      </c>
      <c r="D14" s="7" t="str">
        <f>"符灵欢"</f>
        <v>符灵欢</v>
      </c>
    </row>
    <row r="15" spans="1:4" ht="30" customHeight="1">
      <c r="A15" s="6">
        <v>13</v>
      </c>
      <c r="B15" s="7" t="str">
        <f>"29812021051018185586739"</f>
        <v>29812021051018185586739</v>
      </c>
      <c r="C15" s="7" t="s">
        <v>5</v>
      </c>
      <c r="D15" s="7" t="str">
        <f>"李明耀"</f>
        <v>李明耀</v>
      </c>
    </row>
    <row r="16" spans="1:4" ht="30" customHeight="1">
      <c r="A16" s="6">
        <v>14</v>
      </c>
      <c r="B16" s="7" t="str">
        <f>"29812021051019311287047"</f>
        <v>29812021051019311287047</v>
      </c>
      <c r="C16" s="7" t="s">
        <v>5</v>
      </c>
      <c r="D16" s="7" t="str">
        <f>"韦时文"</f>
        <v>韦时文</v>
      </c>
    </row>
    <row r="17" spans="1:4" ht="30" customHeight="1">
      <c r="A17" s="6">
        <v>15</v>
      </c>
      <c r="B17" s="7" t="str">
        <f>"29812021051019521287139"</f>
        <v>29812021051019521287139</v>
      </c>
      <c r="C17" s="7" t="s">
        <v>5</v>
      </c>
      <c r="D17" s="7" t="str">
        <f>"余小玉"</f>
        <v>余小玉</v>
      </c>
    </row>
    <row r="18" spans="1:4" ht="30" customHeight="1">
      <c r="A18" s="6">
        <v>16</v>
      </c>
      <c r="B18" s="7" t="str">
        <f>"29812021051020381787344"</f>
        <v>29812021051020381787344</v>
      </c>
      <c r="C18" s="7" t="s">
        <v>5</v>
      </c>
      <c r="D18" s="7" t="str">
        <f>"凌宇翔"</f>
        <v>凌宇翔</v>
      </c>
    </row>
    <row r="19" spans="1:4" ht="30" customHeight="1">
      <c r="A19" s="6">
        <v>17</v>
      </c>
      <c r="B19" s="7" t="str">
        <f>"29812021051100311288145"</f>
        <v>29812021051100311288145</v>
      </c>
      <c r="C19" s="7" t="s">
        <v>5</v>
      </c>
      <c r="D19" s="7" t="str">
        <f>"陈冠"</f>
        <v>陈冠</v>
      </c>
    </row>
    <row r="20" spans="1:4" ht="30" customHeight="1">
      <c r="A20" s="6">
        <v>18</v>
      </c>
      <c r="B20" s="7" t="str">
        <f>"29812021051110061388723"</f>
        <v>29812021051110061388723</v>
      </c>
      <c r="C20" s="7" t="s">
        <v>5</v>
      </c>
      <c r="D20" s="7" t="str">
        <f>"黄励"</f>
        <v>黄励</v>
      </c>
    </row>
    <row r="21" spans="1:4" ht="30" customHeight="1">
      <c r="A21" s="6">
        <v>19</v>
      </c>
      <c r="B21" s="7" t="str">
        <f>"29812021051110110088747"</f>
        <v>29812021051110110088747</v>
      </c>
      <c r="C21" s="7" t="s">
        <v>5</v>
      </c>
      <c r="D21" s="7" t="str">
        <f>"徐翠萍"</f>
        <v>徐翠萍</v>
      </c>
    </row>
    <row r="22" spans="1:4" ht="30" customHeight="1">
      <c r="A22" s="6">
        <v>20</v>
      </c>
      <c r="B22" s="7" t="str">
        <f>"29812021051110220388803"</f>
        <v>29812021051110220388803</v>
      </c>
      <c r="C22" s="7" t="s">
        <v>5</v>
      </c>
      <c r="D22" s="7" t="str">
        <f>"李姗珊"</f>
        <v>李姗珊</v>
      </c>
    </row>
    <row r="23" spans="1:4" ht="30" customHeight="1">
      <c r="A23" s="6">
        <v>21</v>
      </c>
      <c r="B23" s="7" t="str">
        <f>"29812021051111472689192"</f>
        <v>29812021051111472689192</v>
      </c>
      <c r="C23" s="7" t="s">
        <v>5</v>
      </c>
      <c r="D23" s="7" t="str">
        <f>"贺志拓"</f>
        <v>贺志拓</v>
      </c>
    </row>
    <row r="24" spans="1:4" ht="30" customHeight="1">
      <c r="A24" s="6">
        <v>22</v>
      </c>
      <c r="B24" s="7" t="str">
        <f>"29812021051114571989679"</f>
        <v>29812021051114571989679</v>
      </c>
      <c r="C24" s="7" t="s">
        <v>5</v>
      </c>
      <c r="D24" s="7" t="str">
        <f>"林青怡"</f>
        <v>林青怡</v>
      </c>
    </row>
    <row r="25" spans="1:4" ht="30" customHeight="1">
      <c r="A25" s="6">
        <v>23</v>
      </c>
      <c r="B25" s="7" t="str">
        <f>"29812021051115051489711"</f>
        <v>29812021051115051489711</v>
      </c>
      <c r="C25" s="7" t="s">
        <v>5</v>
      </c>
      <c r="D25" s="7" t="str">
        <f>"邓惠子"</f>
        <v>邓惠子</v>
      </c>
    </row>
    <row r="26" spans="1:4" ht="30" customHeight="1">
      <c r="A26" s="6">
        <v>24</v>
      </c>
      <c r="B26" s="7" t="str">
        <f>"29812021051115301089835"</f>
        <v>29812021051115301089835</v>
      </c>
      <c r="C26" s="7" t="s">
        <v>5</v>
      </c>
      <c r="D26" s="7" t="str">
        <f>"王梁炳"</f>
        <v>王梁炳</v>
      </c>
    </row>
    <row r="27" spans="1:4" ht="30" customHeight="1">
      <c r="A27" s="6">
        <v>25</v>
      </c>
      <c r="B27" s="7" t="str">
        <f>"29812021051116372690127"</f>
        <v>29812021051116372690127</v>
      </c>
      <c r="C27" s="7" t="s">
        <v>5</v>
      </c>
      <c r="D27" s="7" t="str">
        <f>"李旻"</f>
        <v>李旻</v>
      </c>
    </row>
    <row r="28" spans="1:4" ht="30" customHeight="1">
      <c r="A28" s="6">
        <v>26</v>
      </c>
      <c r="B28" s="7" t="str">
        <f>"29812021051119205990600"</f>
        <v>29812021051119205990600</v>
      </c>
      <c r="C28" s="7" t="s">
        <v>5</v>
      </c>
      <c r="D28" s="7" t="str">
        <f>"符钧"</f>
        <v>符钧</v>
      </c>
    </row>
    <row r="29" spans="1:4" ht="30" customHeight="1">
      <c r="A29" s="6">
        <v>27</v>
      </c>
      <c r="B29" s="7" t="str">
        <f>"29812021051119354590640"</f>
        <v>29812021051119354590640</v>
      </c>
      <c r="C29" s="7" t="s">
        <v>5</v>
      </c>
      <c r="D29" s="7" t="str">
        <f>"伍慧"</f>
        <v>伍慧</v>
      </c>
    </row>
    <row r="30" spans="1:4" ht="30" customHeight="1">
      <c r="A30" s="6">
        <v>28</v>
      </c>
      <c r="B30" s="7" t="str">
        <f>"29812021051120523890876"</f>
        <v>29812021051120523890876</v>
      </c>
      <c r="C30" s="7" t="s">
        <v>5</v>
      </c>
      <c r="D30" s="7" t="str">
        <f>"柳欢"</f>
        <v>柳欢</v>
      </c>
    </row>
    <row r="31" spans="1:4" ht="30" customHeight="1">
      <c r="A31" s="6">
        <v>29</v>
      </c>
      <c r="B31" s="7" t="str">
        <f>"29812021051122260991165"</f>
        <v>29812021051122260991165</v>
      </c>
      <c r="C31" s="7" t="s">
        <v>5</v>
      </c>
      <c r="D31" s="7" t="str">
        <f>"耿振国"</f>
        <v>耿振国</v>
      </c>
    </row>
    <row r="32" spans="1:4" ht="30" customHeight="1">
      <c r="A32" s="6">
        <v>30</v>
      </c>
      <c r="B32" s="7" t="str">
        <f>"29812021051209342791686"</f>
        <v>29812021051209342791686</v>
      </c>
      <c r="C32" s="7" t="s">
        <v>5</v>
      </c>
      <c r="D32" s="7" t="str">
        <f>"李淑园"</f>
        <v>李淑园</v>
      </c>
    </row>
    <row r="33" spans="1:4" ht="30" customHeight="1">
      <c r="A33" s="6">
        <v>31</v>
      </c>
      <c r="B33" s="7" t="str">
        <f>"29812021051210323391965"</f>
        <v>29812021051210323391965</v>
      </c>
      <c r="C33" s="7" t="s">
        <v>5</v>
      </c>
      <c r="D33" s="7" t="str">
        <f>"卢慧晶"</f>
        <v>卢慧晶</v>
      </c>
    </row>
    <row r="34" spans="1:4" ht="30" customHeight="1">
      <c r="A34" s="6">
        <v>32</v>
      </c>
      <c r="B34" s="7" t="str">
        <f>"29812021051210485492066"</f>
        <v>29812021051210485492066</v>
      </c>
      <c r="C34" s="7" t="s">
        <v>5</v>
      </c>
      <c r="D34" s="7" t="str">
        <f>"赖娟"</f>
        <v>赖娟</v>
      </c>
    </row>
    <row r="35" spans="1:4" ht="30" customHeight="1">
      <c r="A35" s="6">
        <v>33</v>
      </c>
      <c r="B35" s="7" t="str">
        <f>"29812021051211295292249"</f>
        <v>29812021051211295292249</v>
      </c>
      <c r="C35" s="7" t="s">
        <v>5</v>
      </c>
      <c r="D35" s="7" t="str">
        <f>"李巍"</f>
        <v>李巍</v>
      </c>
    </row>
    <row r="36" spans="1:4" ht="30" customHeight="1">
      <c r="A36" s="6">
        <v>34</v>
      </c>
      <c r="B36" s="7" t="str">
        <f>"29812021051214494492767"</f>
        <v>29812021051214494492767</v>
      </c>
      <c r="C36" s="7" t="s">
        <v>5</v>
      </c>
      <c r="D36" s="7" t="str">
        <f>"方振忠"</f>
        <v>方振忠</v>
      </c>
    </row>
    <row r="37" spans="1:4" ht="30" customHeight="1">
      <c r="A37" s="6">
        <v>35</v>
      </c>
      <c r="B37" s="7" t="str">
        <f>"29812021051216004593053"</f>
        <v>29812021051216004593053</v>
      </c>
      <c r="C37" s="7" t="s">
        <v>5</v>
      </c>
      <c r="D37" s="7" t="str">
        <f>"蒋小妹"</f>
        <v>蒋小妹</v>
      </c>
    </row>
    <row r="38" spans="1:4" ht="30" customHeight="1">
      <c r="A38" s="6">
        <v>36</v>
      </c>
      <c r="B38" s="7" t="str">
        <f>"29812021051308095294285"</f>
        <v>29812021051308095294285</v>
      </c>
      <c r="C38" s="7" t="s">
        <v>5</v>
      </c>
      <c r="D38" s="7" t="str">
        <f>"王春佩"</f>
        <v>王春佩</v>
      </c>
    </row>
    <row r="39" spans="1:4" ht="30" customHeight="1">
      <c r="A39" s="6">
        <v>37</v>
      </c>
      <c r="B39" s="7" t="str">
        <f>"29812021051309040094402"</f>
        <v>29812021051309040094402</v>
      </c>
      <c r="C39" s="7" t="s">
        <v>5</v>
      </c>
      <c r="D39" s="7" t="str">
        <f>"陈小颖"</f>
        <v>陈小颖</v>
      </c>
    </row>
    <row r="40" spans="1:4" ht="30" customHeight="1">
      <c r="A40" s="6">
        <v>38</v>
      </c>
      <c r="B40" s="7" t="str">
        <f>"29812021051310065994580"</f>
        <v>29812021051310065994580</v>
      </c>
      <c r="C40" s="7" t="s">
        <v>5</v>
      </c>
      <c r="D40" s="7" t="str">
        <f>"陈紫萍"</f>
        <v>陈紫萍</v>
      </c>
    </row>
    <row r="41" spans="1:4" ht="30" customHeight="1">
      <c r="A41" s="6">
        <v>39</v>
      </c>
      <c r="B41" s="7" t="str">
        <f>"29812021051310344894671"</f>
        <v>29812021051310344894671</v>
      </c>
      <c r="C41" s="7" t="s">
        <v>5</v>
      </c>
      <c r="D41" s="7" t="str">
        <f>"郑源婷"</f>
        <v>郑源婷</v>
      </c>
    </row>
    <row r="42" spans="1:4" ht="30" customHeight="1">
      <c r="A42" s="6">
        <v>40</v>
      </c>
      <c r="B42" s="7" t="str">
        <f>"29812021051311121394816"</f>
        <v>29812021051311121394816</v>
      </c>
      <c r="C42" s="7" t="s">
        <v>5</v>
      </c>
      <c r="D42" s="7" t="str">
        <f>"孙琪"</f>
        <v>孙琪</v>
      </c>
    </row>
    <row r="43" spans="1:4" ht="30" customHeight="1">
      <c r="A43" s="6">
        <v>41</v>
      </c>
      <c r="B43" s="7" t="str">
        <f>"29812021051312571995033"</f>
        <v>29812021051312571995033</v>
      </c>
      <c r="C43" s="7" t="s">
        <v>5</v>
      </c>
      <c r="D43" s="7" t="str">
        <f>"林健"</f>
        <v>林健</v>
      </c>
    </row>
    <row r="44" spans="1:4" ht="30" customHeight="1">
      <c r="A44" s="6">
        <v>42</v>
      </c>
      <c r="B44" s="7" t="str">
        <f>"29812021051314432195209"</f>
        <v>29812021051314432195209</v>
      </c>
      <c r="C44" s="7" t="s">
        <v>5</v>
      </c>
      <c r="D44" s="7" t="str">
        <f>"韩雪"</f>
        <v>韩雪</v>
      </c>
    </row>
    <row r="45" spans="1:4" ht="30" customHeight="1">
      <c r="A45" s="6">
        <v>43</v>
      </c>
      <c r="B45" s="7" t="str">
        <f>"29812021051316084295419"</f>
        <v>29812021051316084295419</v>
      </c>
      <c r="C45" s="7" t="s">
        <v>5</v>
      </c>
      <c r="D45" s="7" t="str">
        <f>"张娜"</f>
        <v>张娜</v>
      </c>
    </row>
    <row r="46" spans="1:4" ht="30" customHeight="1">
      <c r="A46" s="6">
        <v>44</v>
      </c>
      <c r="B46" s="7" t="str">
        <f>"29812021051415562097394"</f>
        <v>29812021051415562097394</v>
      </c>
      <c r="C46" s="7" t="s">
        <v>5</v>
      </c>
      <c r="D46" s="7" t="str">
        <f>"龚业超"</f>
        <v>龚业超</v>
      </c>
    </row>
    <row r="47" spans="1:4" ht="30" customHeight="1">
      <c r="A47" s="6">
        <v>45</v>
      </c>
      <c r="B47" s="7" t="str">
        <f>"29812021051416305597483"</f>
        <v>29812021051416305597483</v>
      </c>
      <c r="C47" s="7" t="s">
        <v>5</v>
      </c>
      <c r="D47" s="7" t="str">
        <f>"袁嘉苑"</f>
        <v>袁嘉苑</v>
      </c>
    </row>
    <row r="48" spans="1:4" ht="30" customHeight="1">
      <c r="A48" s="6">
        <v>46</v>
      </c>
      <c r="B48" s="7" t="str">
        <f>"29812021051416372897499"</f>
        <v>29812021051416372897499</v>
      </c>
      <c r="C48" s="7" t="s">
        <v>5</v>
      </c>
      <c r="D48" s="7" t="str">
        <f>"张志鹏"</f>
        <v>张志鹏</v>
      </c>
    </row>
    <row r="49" spans="1:4" ht="30" customHeight="1">
      <c r="A49" s="6">
        <v>47</v>
      </c>
      <c r="B49" s="7" t="str">
        <f>"29812021051417152597582"</f>
        <v>29812021051417152597582</v>
      </c>
      <c r="C49" s="7" t="s">
        <v>5</v>
      </c>
      <c r="D49" s="7" t="str">
        <f>"王海玉"</f>
        <v>王海玉</v>
      </c>
    </row>
    <row r="50" spans="1:4" ht="30" customHeight="1">
      <c r="A50" s="6">
        <v>48</v>
      </c>
      <c r="B50" s="7" t="str">
        <f>"29812021051500010798228"</f>
        <v>29812021051500010798228</v>
      </c>
      <c r="C50" s="7" t="s">
        <v>5</v>
      </c>
      <c r="D50" s="7" t="str">
        <f>"徐艳飞"</f>
        <v>徐艳飞</v>
      </c>
    </row>
    <row r="51" spans="1:4" ht="30" customHeight="1">
      <c r="A51" s="6">
        <v>49</v>
      </c>
      <c r="B51" s="7" t="str">
        <f>"29812021051517435999148"</f>
        <v>29812021051517435999148</v>
      </c>
      <c r="C51" s="7" t="s">
        <v>5</v>
      </c>
      <c r="D51" s="7" t="str">
        <f>"任婕"</f>
        <v>任婕</v>
      </c>
    </row>
    <row r="52" spans="1:4" ht="30" customHeight="1">
      <c r="A52" s="6">
        <v>50</v>
      </c>
      <c r="B52" s="7" t="str">
        <f>"29812021051616555499843"</f>
        <v>29812021051616555499843</v>
      </c>
      <c r="C52" s="7" t="s">
        <v>5</v>
      </c>
      <c r="D52" s="7" t="str">
        <f>"王瑜"</f>
        <v>王瑜</v>
      </c>
    </row>
    <row r="53" spans="1:4" ht="30" customHeight="1">
      <c r="A53" s="6">
        <v>51</v>
      </c>
      <c r="B53" s="7" t="str">
        <f>"298120210517100936100141"</f>
        <v>298120210517100936100141</v>
      </c>
      <c r="C53" s="7" t="s">
        <v>5</v>
      </c>
      <c r="D53" s="7" t="str">
        <f>"黄琬芬"</f>
        <v>黄琬芬</v>
      </c>
    </row>
    <row r="54" spans="1:4" ht="30" customHeight="1">
      <c r="A54" s="6">
        <v>52</v>
      </c>
      <c r="B54" s="7" t="str">
        <f>"298120210517103516100165"</f>
        <v>298120210517103516100165</v>
      </c>
      <c r="C54" s="7" t="s">
        <v>5</v>
      </c>
      <c r="D54" s="7" t="str">
        <f>"孙丽云"</f>
        <v>孙丽云</v>
      </c>
    </row>
    <row r="55" spans="1:4" ht="30" customHeight="1">
      <c r="A55" s="6">
        <v>53</v>
      </c>
      <c r="B55" s="7" t="str">
        <f>"298120210517111823100196"</f>
        <v>298120210517111823100196</v>
      </c>
      <c r="C55" s="7" t="s">
        <v>5</v>
      </c>
      <c r="D55" s="7" t="str">
        <f>"陈小静"</f>
        <v>陈小静</v>
      </c>
    </row>
    <row r="56" spans="1:4" ht="30" customHeight="1">
      <c r="A56" s="6">
        <v>54</v>
      </c>
      <c r="B56" s="7" t="str">
        <f>"298120210517124534100250"</f>
        <v>298120210517124534100250</v>
      </c>
      <c r="C56" s="7" t="s">
        <v>5</v>
      </c>
      <c r="D56" s="7" t="str">
        <f>"吉丽菊"</f>
        <v>吉丽菊</v>
      </c>
    </row>
    <row r="57" spans="1:4" ht="30" customHeight="1">
      <c r="A57" s="6">
        <v>55</v>
      </c>
      <c r="B57" s="7" t="str">
        <f>"298120210517160621100391"</f>
        <v>298120210517160621100391</v>
      </c>
      <c r="C57" s="7" t="s">
        <v>5</v>
      </c>
      <c r="D57" s="7" t="str">
        <f>"梁兰川"</f>
        <v>梁兰川</v>
      </c>
    </row>
    <row r="58" spans="1:4" ht="30" customHeight="1">
      <c r="A58" s="6">
        <v>56</v>
      </c>
      <c r="B58" s="7" t="str">
        <f>"298120210517162410100403"</f>
        <v>298120210517162410100403</v>
      </c>
      <c r="C58" s="7" t="s">
        <v>5</v>
      </c>
      <c r="D58" s="7" t="str">
        <f>"王依扬"</f>
        <v>王依扬</v>
      </c>
    </row>
    <row r="59" spans="1:4" ht="30" customHeight="1">
      <c r="A59" s="6">
        <v>57</v>
      </c>
      <c r="B59" s="7" t="str">
        <f>"298120210517174048100453"</f>
        <v>298120210517174048100453</v>
      </c>
      <c r="C59" s="7" t="s">
        <v>5</v>
      </c>
      <c r="D59" s="7" t="str">
        <f>"王健"</f>
        <v>王健</v>
      </c>
    </row>
    <row r="60" spans="1:4" ht="30" customHeight="1">
      <c r="A60" s="6">
        <v>58</v>
      </c>
      <c r="B60" s="7" t="str">
        <f>"298120210518085826100727"</f>
        <v>298120210518085826100727</v>
      </c>
      <c r="C60" s="7" t="s">
        <v>5</v>
      </c>
      <c r="D60" s="7" t="str">
        <f>"叶子"</f>
        <v>叶子</v>
      </c>
    </row>
    <row r="61" spans="1:4" ht="30" customHeight="1">
      <c r="A61" s="6">
        <v>59</v>
      </c>
      <c r="B61" s="7" t="str">
        <f>"298120210518091731100794"</f>
        <v>298120210518091731100794</v>
      </c>
      <c r="C61" s="7" t="s">
        <v>5</v>
      </c>
      <c r="D61" s="7" t="str">
        <f>"林秋丹"</f>
        <v>林秋丹</v>
      </c>
    </row>
    <row r="62" spans="1:4" ht="30" customHeight="1">
      <c r="A62" s="6">
        <v>60</v>
      </c>
      <c r="B62" s="7" t="str">
        <f>"298120210518112539101136"</f>
        <v>298120210518112539101136</v>
      </c>
      <c r="C62" s="7" t="s">
        <v>5</v>
      </c>
      <c r="D62" s="7" t="str">
        <f>"陈妍灵"</f>
        <v>陈妍灵</v>
      </c>
    </row>
    <row r="63" spans="1:4" ht="30" customHeight="1">
      <c r="A63" s="6">
        <v>61</v>
      </c>
      <c r="B63" s="7" t="str">
        <f>"298120210518113537101153"</f>
        <v>298120210518113537101153</v>
      </c>
      <c r="C63" s="7" t="s">
        <v>5</v>
      </c>
      <c r="D63" s="7" t="str">
        <f>"史琳慧"</f>
        <v>史琳慧</v>
      </c>
    </row>
    <row r="64" spans="1:4" ht="30" customHeight="1">
      <c r="A64" s="6">
        <v>62</v>
      </c>
      <c r="B64" s="7" t="str">
        <f>"298120210518145413101476"</f>
        <v>298120210518145413101476</v>
      </c>
      <c r="C64" s="7" t="s">
        <v>5</v>
      </c>
      <c r="D64" s="7" t="str">
        <f>"陈静雯"</f>
        <v>陈静雯</v>
      </c>
    </row>
    <row r="65" spans="1:4" ht="30" customHeight="1">
      <c r="A65" s="6">
        <v>63</v>
      </c>
      <c r="B65" s="7" t="str">
        <f>"298120210518152209101529"</f>
        <v>298120210518152209101529</v>
      </c>
      <c r="C65" s="7" t="s">
        <v>5</v>
      </c>
      <c r="D65" s="7" t="str">
        <f>"陈丽芬"</f>
        <v>陈丽芬</v>
      </c>
    </row>
    <row r="66" spans="1:4" ht="30" customHeight="1">
      <c r="A66" s="6">
        <v>64</v>
      </c>
      <c r="B66" s="7" t="str">
        <f>"298120210518155626101827"</f>
        <v>298120210518155626101827</v>
      </c>
      <c r="C66" s="7" t="s">
        <v>5</v>
      </c>
      <c r="D66" s="7" t="str">
        <f>"孙晴"</f>
        <v>孙晴</v>
      </c>
    </row>
    <row r="67" spans="1:4" ht="30" customHeight="1">
      <c r="A67" s="6">
        <v>65</v>
      </c>
      <c r="B67" s="7" t="str">
        <f>"298120210518171500101941"</f>
        <v>298120210518171500101941</v>
      </c>
      <c r="C67" s="7" t="s">
        <v>5</v>
      </c>
      <c r="D67" s="7" t="str">
        <f>"王梅平"</f>
        <v>王梅平</v>
      </c>
    </row>
    <row r="68" spans="1:4" ht="30" customHeight="1">
      <c r="A68" s="6">
        <v>66</v>
      </c>
      <c r="B68" s="7" t="str">
        <f>"298120210518171914101943"</f>
        <v>298120210518171914101943</v>
      </c>
      <c r="C68" s="7" t="s">
        <v>5</v>
      </c>
      <c r="D68" s="7" t="str">
        <f>"王碧"</f>
        <v>王碧</v>
      </c>
    </row>
    <row r="69" spans="1:4" ht="30" customHeight="1">
      <c r="A69" s="6">
        <v>67</v>
      </c>
      <c r="B69" s="7" t="str">
        <f>"298120210518181912101966"</f>
        <v>298120210518181912101966</v>
      </c>
      <c r="C69" s="7" t="s">
        <v>5</v>
      </c>
      <c r="D69" s="7" t="str">
        <f>"黄波"</f>
        <v>黄波</v>
      </c>
    </row>
    <row r="70" spans="1:4" ht="30" customHeight="1">
      <c r="A70" s="6">
        <v>68</v>
      </c>
      <c r="B70" s="7" t="str">
        <f>"298120210518185731101984"</f>
        <v>298120210518185731101984</v>
      </c>
      <c r="C70" s="7" t="s">
        <v>5</v>
      </c>
      <c r="D70" s="7" t="str">
        <f>"李舒弛"</f>
        <v>李舒弛</v>
      </c>
    </row>
    <row r="71" spans="1:4" ht="30" customHeight="1">
      <c r="A71" s="6">
        <v>69</v>
      </c>
      <c r="B71" s="7" t="str">
        <f>"298120210518191512101993"</f>
        <v>298120210518191512101993</v>
      </c>
      <c r="C71" s="7" t="s">
        <v>5</v>
      </c>
      <c r="D71" s="7" t="str">
        <f>"刘丹央"</f>
        <v>刘丹央</v>
      </c>
    </row>
    <row r="72" spans="1:4" ht="30" customHeight="1">
      <c r="A72" s="6">
        <v>70</v>
      </c>
      <c r="B72" s="7" t="str">
        <f>"298120210518200153102016"</f>
        <v>298120210518200153102016</v>
      </c>
      <c r="C72" s="7" t="s">
        <v>5</v>
      </c>
      <c r="D72" s="7" t="str">
        <f>"张琦"</f>
        <v>张琦</v>
      </c>
    </row>
    <row r="73" spans="1:4" ht="30" customHeight="1">
      <c r="A73" s="6">
        <v>71</v>
      </c>
      <c r="B73" s="7" t="str">
        <f>"298120210518224542102078"</f>
        <v>298120210518224542102078</v>
      </c>
      <c r="C73" s="7" t="s">
        <v>5</v>
      </c>
      <c r="D73" s="7" t="str">
        <f>"黄园雅"</f>
        <v>黄园雅</v>
      </c>
    </row>
    <row r="74" spans="1:4" ht="30" customHeight="1">
      <c r="A74" s="6">
        <v>72</v>
      </c>
      <c r="B74" s="7" t="str">
        <f>"298120210519083334102106"</f>
        <v>298120210519083334102106</v>
      </c>
      <c r="C74" s="7" t="s">
        <v>5</v>
      </c>
      <c r="D74" s="7" t="str">
        <f>"陈青"</f>
        <v>陈青</v>
      </c>
    </row>
    <row r="75" spans="1:4" ht="30" customHeight="1">
      <c r="A75" s="6">
        <v>73</v>
      </c>
      <c r="B75" s="7" t="str">
        <f>"298120210519101245102152"</f>
        <v>298120210519101245102152</v>
      </c>
      <c r="C75" s="7" t="s">
        <v>5</v>
      </c>
      <c r="D75" s="7" t="str">
        <f>"何泰志"</f>
        <v>何泰志</v>
      </c>
    </row>
    <row r="76" spans="1:4" ht="30" customHeight="1">
      <c r="A76" s="6">
        <v>74</v>
      </c>
      <c r="B76" s="7" t="str">
        <f>"298120210519102659102158"</f>
        <v>298120210519102659102158</v>
      </c>
      <c r="C76" s="7" t="s">
        <v>5</v>
      </c>
      <c r="D76" s="7" t="str">
        <f>"洪晓芸"</f>
        <v>洪晓芸</v>
      </c>
    </row>
    <row r="77" spans="1:4" ht="30" customHeight="1">
      <c r="A77" s="6">
        <v>75</v>
      </c>
      <c r="B77" s="7" t="str">
        <f>"298120210519103703102164"</f>
        <v>298120210519103703102164</v>
      </c>
      <c r="C77" s="7" t="s">
        <v>5</v>
      </c>
      <c r="D77" s="7" t="str">
        <f>"莫佳丽"</f>
        <v>莫佳丽</v>
      </c>
    </row>
    <row r="78" spans="1:4" ht="30" customHeight="1">
      <c r="A78" s="6">
        <v>76</v>
      </c>
      <c r="B78" s="7" t="str">
        <f>"298120210519110959102174"</f>
        <v>298120210519110959102174</v>
      </c>
      <c r="C78" s="7" t="s">
        <v>5</v>
      </c>
      <c r="D78" s="7" t="str">
        <f>"夏宜"</f>
        <v>夏宜</v>
      </c>
    </row>
    <row r="79" spans="1:4" ht="30" customHeight="1">
      <c r="A79" s="6">
        <v>77</v>
      </c>
      <c r="B79" s="7" t="str">
        <f>"298120210519112152102179"</f>
        <v>298120210519112152102179</v>
      </c>
      <c r="C79" s="7" t="s">
        <v>5</v>
      </c>
      <c r="D79" s="7" t="str">
        <f>"罗华云"</f>
        <v>罗华云</v>
      </c>
    </row>
    <row r="80" spans="1:4" ht="30" customHeight="1">
      <c r="A80" s="6">
        <v>78</v>
      </c>
      <c r="B80" s="7" t="str">
        <f>"298120210519114159102187"</f>
        <v>298120210519114159102187</v>
      </c>
      <c r="C80" s="7" t="s">
        <v>5</v>
      </c>
      <c r="D80" s="7" t="str">
        <f>"邱薇"</f>
        <v>邱薇</v>
      </c>
    </row>
    <row r="81" spans="1:4" ht="30" customHeight="1">
      <c r="A81" s="6">
        <v>79</v>
      </c>
      <c r="B81" s="7" t="str">
        <f>"298120210519124301102203"</f>
        <v>298120210519124301102203</v>
      </c>
      <c r="C81" s="7" t="s">
        <v>5</v>
      </c>
      <c r="D81" s="7" t="str">
        <f>"冯茂"</f>
        <v>冯茂</v>
      </c>
    </row>
    <row r="82" spans="1:4" ht="30" customHeight="1">
      <c r="A82" s="6">
        <v>80</v>
      </c>
      <c r="B82" s="7" t="str">
        <f>"298120210519125638102206"</f>
        <v>298120210519125638102206</v>
      </c>
      <c r="C82" s="7" t="s">
        <v>5</v>
      </c>
      <c r="D82" s="7" t="str">
        <f>"林芳葳"</f>
        <v>林芳葳</v>
      </c>
    </row>
    <row r="83" spans="1:4" ht="30" customHeight="1">
      <c r="A83" s="6">
        <v>81</v>
      </c>
      <c r="B83" s="7" t="str">
        <f>"298120210519144006102228"</f>
        <v>298120210519144006102228</v>
      </c>
      <c r="C83" s="7" t="s">
        <v>5</v>
      </c>
      <c r="D83" s="7" t="str">
        <f>"王佳宜"</f>
        <v>王佳宜</v>
      </c>
    </row>
    <row r="84" spans="1:4" ht="30" customHeight="1">
      <c r="A84" s="6">
        <v>82</v>
      </c>
      <c r="B84" s="7" t="str">
        <f>"298120210519145416102232"</f>
        <v>298120210519145416102232</v>
      </c>
      <c r="C84" s="7" t="s">
        <v>5</v>
      </c>
      <c r="D84" s="7" t="str">
        <f>"翁一芳"</f>
        <v>翁一芳</v>
      </c>
    </row>
    <row r="85" spans="1:4" ht="30" customHeight="1">
      <c r="A85" s="6">
        <v>83</v>
      </c>
      <c r="B85" s="7" t="str">
        <f>"298120210519154131102466"</f>
        <v>298120210519154131102466</v>
      </c>
      <c r="C85" s="7" t="s">
        <v>5</v>
      </c>
      <c r="D85" s="7" t="str">
        <f>"蔡翔俊"</f>
        <v>蔡翔俊</v>
      </c>
    </row>
    <row r="86" spans="1:4" ht="30" customHeight="1">
      <c r="A86" s="6">
        <v>84</v>
      </c>
      <c r="B86" s="7" t="str">
        <f>"298120210519154152102467"</f>
        <v>298120210519154152102467</v>
      </c>
      <c r="C86" s="7" t="s">
        <v>5</v>
      </c>
      <c r="D86" s="7" t="str">
        <f>"黄哲"</f>
        <v>黄哲</v>
      </c>
    </row>
    <row r="87" spans="1:4" ht="30" customHeight="1">
      <c r="A87" s="6">
        <v>85</v>
      </c>
      <c r="B87" s="7" t="str">
        <f>"298120210519154232102468"</f>
        <v>298120210519154232102468</v>
      </c>
      <c r="C87" s="7" t="s">
        <v>5</v>
      </c>
      <c r="D87" s="7" t="str">
        <f>"刘小楠"</f>
        <v>刘小楠</v>
      </c>
    </row>
    <row r="88" spans="1:4" ht="30" customHeight="1">
      <c r="A88" s="6">
        <v>86</v>
      </c>
      <c r="B88" s="7" t="str">
        <f>"298120210519163814102485"</f>
        <v>298120210519163814102485</v>
      </c>
      <c r="C88" s="7" t="s">
        <v>5</v>
      </c>
      <c r="D88" s="7" t="str">
        <f>"符圆欣"</f>
        <v>符圆欣</v>
      </c>
    </row>
    <row r="89" spans="1:4" ht="30" customHeight="1">
      <c r="A89" s="6">
        <v>87</v>
      </c>
      <c r="B89" s="7" t="str">
        <f>"298120210519164250102488"</f>
        <v>298120210519164250102488</v>
      </c>
      <c r="C89" s="7" t="s">
        <v>5</v>
      </c>
      <c r="D89" s="7" t="str">
        <f>"陈雪羽"</f>
        <v>陈雪羽</v>
      </c>
    </row>
    <row r="90" spans="1:4" ht="30" customHeight="1">
      <c r="A90" s="6">
        <v>88</v>
      </c>
      <c r="B90" s="7" t="str">
        <f>"298120210519165443102492"</f>
        <v>298120210519165443102492</v>
      </c>
      <c r="C90" s="7" t="s">
        <v>5</v>
      </c>
      <c r="D90" s="7" t="str">
        <f>"林鑫"</f>
        <v>林鑫</v>
      </c>
    </row>
    <row r="91" spans="1:4" ht="30" customHeight="1">
      <c r="A91" s="6">
        <v>89</v>
      </c>
      <c r="B91" s="7" t="str">
        <f>"298120210519174703102501"</f>
        <v>298120210519174703102501</v>
      </c>
      <c r="C91" s="7" t="s">
        <v>5</v>
      </c>
      <c r="D91" s="7" t="str">
        <f>"黄晓超"</f>
        <v>黄晓超</v>
      </c>
    </row>
    <row r="92" spans="1:4" ht="30" customHeight="1">
      <c r="A92" s="6">
        <v>90</v>
      </c>
      <c r="B92" s="7" t="str">
        <f>"298120210519181715102509"</f>
        <v>298120210519181715102509</v>
      </c>
      <c r="C92" s="7" t="s">
        <v>5</v>
      </c>
      <c r="D92" s="7" t="str">
        <f>"梁慧琴"</f>
        <v>梁慧琴</v>
      </c>
    </row>
    <row r="93" spans="1:4" ht="30" customHeight="1">
      <c r="A93" s="6">
        <v>91</v>
      </c>
      <c r="B93" s="7" t="str">
        <f>"298120210519181920102511"</f>
        <v>298120210519181920102511</v>
      </c>
      <c r="C93" s="7" t="s">
        <v>5</v>
      </c>
      <c r="D93" s="7" t="str">
        <f>"吴玉元"</f>
        <v>吴玉元</v>
      </c>
    </row>
    <row r="94" spans="1:4" ht="30" customHeight="1">
      <c r="A94" s="6">
        <v>92</v>
      </c>
      <c r="B94" s="7" t="str">
        <f>"298120210519182446102513"</f>
        <v>298120210519182446102513</v>
      </c>
      <c r="C94" s="7" t="s">
        <v>5</v>
      </c>
      <c r="D94" s="7" t="str">
        <f>"黄桢"</f>
        <v>黄桢</v>
      </c>
    </row>
    <row r="95" spans="1:4" ht="30" customHeight="1">
      <c r="A95" s="6">
        <v>93</v>
      </c>
      <c r="B95" s="7" t="str">
        <f>"298120210519190401102521"</f>
        <v>298120210519190401102521</v>
      </c>
      <c r="C95" s="7" t="s">
        <v>5</v>
      </c>
      <c r="D95" s="7" t="str">
        <f>"向煜"</f>
        <v>向煜</v>
      </c>
    </row>
    <row r="96" spans="1:4" ht="30" customHeight="1">
      <c r="A96" s="6">
        <v>94</v>
      </c>
      <c r="B96" s="7" t="str">
        <f>"298120210519192254102527"</f>
        <v>298120210519192254102527</v>
      </c>
      <c r="C96" s="7" t="s">
        <v>5</v>
      </c>
      <c r="D96" s="7" t="str">
        <f>"王丽"</f>
        <v>王丽</v>
      </c>
    </row>
    <row r="97" spans="1:4" ht="30" customHeight="1">
      <c r="A97" s="6">
        <v>95</v>
      </c>
      <c r="B97" s="7" t="str">
        <f>"298120210519203546102538"</f>
        <v>298120210519203546102538</v>
      </c>
      <c r="C97" s="7" t="s">
        <v>5</v>
      </c>
      <c r="D97" s="7" t="str">
        <f>"王光辉"</f>
        <v>王光辉</v>
      </c>
    </row>
    <row r="98" spans="1:4" ht="30" customHeight="1">
      <c r="A98" s="6">
        <v>96</v>
      </c>
      <c r="B98" s="7" t="str">
        <f>"298120210519233617102583"</f>
        <v>298120210519233617102583</v>
      </c>
      <c r="C98" s="7" t="s">
        <v>5</v>
      </c>
      <c r="D98" s="7" t="str">
        <f>"万璐"</f>
        <v>万璐</v>
      </c>
    </row>
    <row r="99" spans="1:4" ht="30" customHeight="1">
      <c r="A99" s="6">
        <v>97</v>
      </c>
      <c r="B99" s="7" t="str">
        <f>"298120210520092746102606"</f>
        <v>298120210520092746102606</v>
      </c>
      <c r="C99" s="7" t="s">
        <v>5</v>
      </c>
      <c r="D99" s="7" t="str">
        <f>"张小英"</f>
        <v>张小英</v>
      </c>
    </row>
  </sheetData>
  <sheetProtection/>
  <autoFilter ref="A2:D99"/>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2021-05-21T01:18:59Z</dcterms:created>
  <dcterms:modified xsi:type="dcterms:W3CDTF">2021-05-27T09:50:52Z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E9A4A84DB4A44014A58EA9E139E88A7C</vt:lpwstr>
  </property>
  <property fmtid="{D5CDD505-2E9C-101B-9397-08002B2CF9AE}" pid="4" name="KSOProductBuildV">
    <vt:lpwstr>2052-11.1.0.10228</vt:lpwstr>
  </property>
</Properties>
</file>