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合格）海南省慈善总会办公室公开招聘工作人员" sheetId="1" r:id="rId1"/>
  </sheets>
  <definedNames>
    <definedName name="_xlnm._FilterDatabase" localSheetId="0" hidden="1">'（合格）海南省慈善总会办公室公开招聘工作人员'!$A$3:$C$357</definedName>
  </definedNames>
  <calcPr calcId="144525"/>
</workbook>
</file>

<file path=xl/sharedStrings.xml><?xml version="1.0" encoding="utf-8"?>
<sst xmlns="http://schemas.openxmlformats.org/spreadsheetml/2006/main" count="359" uniqueCount="9">
  <si>
    <t>附件：1</t>
  </si>
  <si>
    <t>海南省慈善总会办公室公开招聘工作人员资格审核合格笔试人员名单</t>
  </si>
  <si>
    <t>序号</t>
  </si>
  <si>
    <t>报考岗位</t>
  </si>
  <si>
    <t>姓名</t>
  </si>
  <si>
    <t>0101_财务管理岗</t>
  </si>
  <si>
    <t>0102_行政管理岗</t>
  </si>
  <si>
    <t>0103_宣传管理岗</t>
  </si>
  <si>
    <t>0104_项目管理岗</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</si>
</sst>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2"/>
      <color theme="1"/>
      <name val="宋体"/>
      <charset val="134"/>
      <scheme val="minor"/>
    </font>
    <font>
      <b/>
      <sz val="18"/>
      <color theme="1"/>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2" borderId="0" applyNumberFormat="0" applyBorder="0" applyAlignment="0" applyProtection="0">
      <alignment vertical="center"/>
    </xf>
    <xf numFmtId="0" fontId="14" fillId="1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3"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25" borderId="8" applyNumberFormat="0" applyFont="0" applyAlignment="0" applyProtection="0">
      <alignment vertical="center"/>
    </xf>
    <xf numFmtId="0" fontId="3" fillId="11" borderId="0" applyNumberFormat="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3" fillId="24" borderId="0" applyNumberFormat="0" applyBorder="0" applyAlignment="0" applyProtection="0">
      <alignment vertical="center"/>
    </xf>
    <xf numFmtId="0" fontId="6" fillId="0" borderId="7" applyNumberFormat="0" applyFill="0" applyAlignment="0" applyProtection="0">
      <alignment vertical="center"/>
    </xf>
    <xf numFmtId="0" fontId="3" fillId="7" borderId="0" applyNumberFormat="0" applyBorder="0" applyAlignment="0" applyProtection="0">
      <alignment vertical="center"/>
    </xf>
    <xf numFmtId="0" fontId="10" fillId="6" borderId="3" applyNumberFormat="0" applyAlignment="0" applyProtection="0">
      <alignment vertical="center"/>
    </xf>
    <xf numFmtId="0" fontId="9" fillId="6" borderId="2" applyNumberFormat="0" applyAlignment="0" applyProtection="0">
      <alignment vertical="center"/>
    </xf>
    <xf numFmtId="0" fontId="21" fillId="29" borderId="9" applyNumberFormat="0" applyAlignment="0" applyProtection="0">
      <alignment vertical="center"/>
    </xf>
    <xf numFmtId="0" fontId="4" fillId="16" borderId="0" applyNumberFormat="0" applyBorder="0" applyAlignment="0" applyProtection="0">
      <alignment vertical="center"/>
    </xf>
    <xf numFmtId="0" fontId="3" fillId="21" borderId="0" applyNumberFormat="0" applyBorder="0" applyAlignment="0" applyProtection="0">
      <alignment vertical="center"/>
    </xf>
    <xf numFmtId="0" fontId="15" fillId="0" borderId="5" applyNumberFormat="0" applyFill="0" applyAlignment="0" applyProtection="0">
      <alignment vertical="center"/>
    </xf>
    <xf numFmtId="0" fontId="17" fillId="0" borderId="6" applyNumberFormat="0" applyFill="0" applyAlignment="0" applyProtection="0">
      <alignment vertical="center"/>
    </xf>
    <xf numFmtId="0" fontId="16" fillId="20" borderId="0" applyNumberFormat="0" applyBorder="0" applyAlignment="0" applyProtection="0">
      <alignment vertical="center"/>
    </xf>
    <xf numFmtId="0" fontId="11" fillId="10" borderId="0" applyNumberFormat="0" applyBorder="0" applyAlignment="0" applyProtection="0">
      <alignment vertical="center"/>
    </xf>
    <xf numFmtId="0" fontId="4" fillId="15" borderId="0" applyNumberFormat="0" applyBorder="0" applyAlignment="0" applyProtection="0">
      <alignment vertical="center"/>
    </xf>
    <xf numFmtId="0" fontId="3" fillId="32"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4" fillId="28" borderId="0" applyNumberFormat="0" applyBorder="0" applyAlignment="0" applyProtection="0">
      <alignment vertical="center"/>
    </xf>
    <xf numFmtId="0" fontId="4" fillId="3" borderId="0" applyNumberFormat="0" applyBorder="0" applyAlignment="0" applyProtection="0">
      <alignment vertical="center"/>
    </xf>
    <xf numFmtId="0" fontId="3" fillId="2" borderId="0" applyNumberFormat="0" applyBorder="0" applyAlignment="0" applyProtection="0">
      <alignment vertical="center"/>
    </xf>
    <xf numFmtId="0" fontId="3" fillId="31"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3" fillId="19" borderId="0" applyNumberFormat="0" applyBorder="0" applyAlignment="0" applyProtection="0">
      <alignment vertical="center"/>
    </xf>
    <xf numFmtId="0" fontId="4" fillId="27"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4" fillId="5" borderId="0" applyNumberFormat="0" applyBorder="0" applyAlignment="0" applyProtection="0">
      <alignment vertical="center"/>
    </xf>
    <xf numFmtId="0" fontId="3" fillId="26"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7"/>
  <sheetViews>
    <sheetView tabSelected="1" workbookViewId="0">
      <selection activeCell="G97" sqref="G97"/>
    </sheetView>
  </sheetViews>
  <sheetFormatPr defaultColWidth="9" defaultRowHeight="30" customHeight="1" outlineLevelCol="2"/>
  <cols>
    <col min="1" max="1" width="9" style="2"/>
    <col min="2" max="2" width="40.875" style="2" customWidth="1"/>
    <col min="3" max="3" width="34.75" style="2" customWidth="1"/>
    <col min="4" max="232" width="9" style="2"/>
  </cols>
  <sheetData>
    <row r="1" ht="21" customHeight="1" spans="1:1">
      <c r="A1" s="2" t="s">
        <v>0</v>
      </c>
    </row>
    <row r="2" ht="54" customHeight="1" spans="1:3">
      <c r="A2" s="3" t="s">
        <v>1</v>
      </c>
      <c r="B2" s="3"/>
      <c r="C2" s="3"/>
    </row>
    <row r="3" s="1" customFormat="1" customHeight="1" spans="1:3">
      <c r="A3" s="4" t="s">
        <v>2</v>
      </c>
      <c r="B3" s="4" t="s">
        <v>3</v>
      </c>
      <c r="C3" s="4" t="s">
        <v>4</v>
      </c>
    </row>
    <row r="4" customHeight="1" spans="1:3">
      <c r="A4" s="5">
        <v>1</v>
      </c>
      <c r="B4" s="5" t="s">
        <v>5</v>
      </c>
      <c r="C4" s="5" t="str">
        <f>"邱雨萍"</f>
        <v>邱雨萍</v>
      </c>
    </row>
    <row r="5" customHeight="1" spans="1:3">
      <c r="A5" s="5">
        <v>2</v>
      </c>
      <c r="B5" s="5" t="s">
        <v>5</v>
      </c>
      <c r="C5" s="5" t="str">
        <f>"黎培丽"</f>
        <v>黎培丽</v>
      </c>
    </row>
    <row r="6" customHeight="1" spans="1:3">
      <c r="A6" s="5">
        <v>3</v>
      </c>
      <c r="B6" s="5" t="s">
        <v>5</v>
      </c>
      <c r="C6" s="5" t="str">
        <f>"王春晓"</f>
        <v>王春晓</v>
      </c>
    </row>
    <row r="7" customHeight="1" spans="1:3">
      <c r="A7" s="5">
        <v>4</v>
      </c>
      <c r="B7" s="5" t="s">
        <v>5</v>
      </c>
      <c r="C7" s="5" t="str">
        <f>"王靖怡"</f>
        <v>王靖怡</v>
      </c>
    </row>
    <row r="8" customHeight="1" spans="1:3">
      <c r="A8" s="5">
        <v>5</v>
      </c>
      <c r="B8" s="5" t="s">
        <v>5</v>
      </c>
      <c r="C8" s="5" t="str">
        <f>"吉晶晶"</f>
        <v>吉晶晶</v>
      </c>
    </row>
    <row r="9" customHeight="1" spans="1:3">
      <c r="A9" s="5">
        <v>6</v>
      </c>
      <c r="B9" s="5" t="s">
        <v>5</v>
      </c>
      <c r="C9" s="5" t="str">
        <f>"苏红娇"</f>
        <v>苏红娇</v>
      </c>
    </row>
    <row r="10" customHeight="1" spans="1:3">
      <c r="A10" s="5">
        <v>7</v>
      </c>
      <c r="B10" s="5" t="s">
        <v>5</v>
      </c>
      <c r="C10" s="5" t="str">
        <f>"李姗"</f>
        <v>李姗</v>
      </c>
    </row>
    <row r="11" customHeight="1" spans="1:3">
      <c r="A11" s="5">
        <v>8</v>
      </c>
      <c r="B11" s="5" t="s">
        <v>5</v>
      </c>
      <c r="C11" s="5" t="str">
        <f>"王渝"</f>
        <v>王渝</v>
      </c>
    </row>
    <row r="12" customHeight="1" spans="1:3">
      <c r="A12" s="5">
        <v>9</v>
      </c>
      <c r="B12" s="5" t="s">
        <v>5</v>
      </c>
      <c r="C12" s="5" t="str">
        <f>"蔡开奇"</f>
        <v>蔡开奇</v>
      </c>
    </row>
    <row r="13" customHeight="1" spans="1:3">
      <c r="A13" s="5">
        <v>10</v>
      </c>
      <c r="B13" s="5" t="s">
        <v>5</v>
      </c>
      <c r="C13" s="5" t="str">
        <f>"黄海珍"</f>
        <v>黄海珍</v>
      </c>
    </row>
    <row r="14" customHeight="1" spans="1:3">
      <c r="A14" s="5">
        <v>11</v>
      </c>
      <c r="B14" s="5" t="s">
        <v>5</v>
      </c>
      <c r="C14" s="5" t="str">
        <f>"丁永宇"</f>
        <v>丁永宇</v>
      </c>
    </row>
    <row r="15" customHeight="1" spans="1:3">
      <c r="A15" s="5">
        <v>12</v>
      </c>
      <c r="B15" s="5" t="s">
        <v>5</v>
      </c>
      <c r="C15" s="5" t="str">
        <f>"洪梅"</f>
        <v>洪梅</v>
      </c>
    </row>
    <row r="16" customHeight="1" spans="1:3">
      <c r="A16" s="5">
        <v>13</v>
      </c>
      <c r="B16" s="5" t="s">
        <v>5</v>
      </c>
      <c r="C16" s="5" t="str">
        <f>"伍碧雯"</f>
        <v>伍碧雯</v>
      </c>
    </row>
    <row r="17" customHeight="1" spans="1:3">
      <c r="A17" s="5">
        <v>14</v>
      </c>
      <c r="B17" s="5" t="s">
        <v>5</v>
      </c>
      <c r="C17" s="5" t="str">
        <f>"黄艳媛"</f>
        <v>黄艳媛</v>
      </c>
    </row>
    <row r="18" customHeight="1" spans="1:3">
      <c r="A18" s="5">
        <v>15</v>
      </c>
      <c r="B18" s="5" t="s">
        <v>5</v>
      </c>
      <c r="C18" s="5" t="str">
        <f>"颜星"</f>
        <v>颜星</v>
      </c>
    </row>
    <row r="19" customHeight="1" spans="1:3">
      <c r="A19" s="5">
        <v>16</v>
      </c>
      <c r="B19" s="5" t="s">
        <v>5</v>
      </c>
      <c r="C19" s="5" t="str">
        <f>"王珺霆"</f>
        <v>王珺霆</v>
      </c>
    </row>
    <row r="20" customHeight="1" spans="1:3">
      <c r="A20" s="5">
        <v>17</v>
      </c>
      <c r="B20" s="5" t="s">
        <v>5</v>
      </c>
      <c r="C20" s="5" t="str">
        <f>"尹朝贤"</f>
        <v>尹朝贤</v>
      </c>
    </row>
    <row r="21" customHeight="1" spans="1:3">
      <c r="A21" s="5">
        <v>18</v>
      </c>
      <c r="B21" s="5" t="s">
        <v>5</v>
      </c>
      <c r="C21" s="5" t="str">
        <f>"杨雪影"</f>
        <v>杨雪影</v>
      </c>
    </row>
    <row r="22" customHeight="1" spans="1:3">
      <c r="A22" s="5">
        <v>19</v>
      </c>
      <c r="B22" s="5" t="s">
        <v>5</v>
      </c>
      <c r="C22" s="5" t="str">
        <f>"陈天雨"</f>
        <v>陈天雨</v>
      </c>
    </row>
    <row r="23" customHeight="1" spans="1:3">
      <c r="A23" s="5">
        <v>20</v>
      </c>
      <c r="B23" s="5" t="s">
        <v>5</v>
      </c>
      <c r="C23" s="5" t="str">
        <f>"颜小青"</f>
        <v>颜小青</v>
      </c>
    </row>
    <row r="24" customHeight="1" spans="1:3">
      <c r="A24" s="5">
        <v>21</v>
      </c>
      <c r="B24" s="5" t="s">
        <v>5</v>
      </c>
      <c r="C24" s="5" t="str">
        <f>"莫采巾"</f>
        <v>莫采巾</v>
      </c>
    </row>
    <row r="25" customHeight="1" spans="1:3">
      <c r="A25" s="5">
        <v>22</v>
      </c>
      <c r="B25" s="5" t="s">
        <v>5</v>
      </c>
      <c r="C25" s="5" t="str">
        <f>"杨丹华"</f>
        <v>杨丹华</v>
      </c>
    </row>
    <row r="26" customHeight="1" spans="1:3">
      <c r="A26" s="5">
        <v>23</v>
      </c>
      <c r="B26" s="5" t="s">
        <v>5</v>
      </c>
      <c r="C26" s="5" t="str">
        <f>"杨燕槐"</f>
        <v>杨燕槐</v>
      </c>
    </row>
    <row r="27" customHeight="1" spans="1:3">
      <c r="A27" s="5">
        <v>24</v>
      </c>
      <c r="B27" s="5" t="s">
        <v>5</v>
      </c>
      <c r="C27" s="5" t="str">
        <f>"邱相儒"</f>
        <v>邱相儒</v>
      </c>
    </row>
    <row r="28" customHeight="1" spans="1:3">
      <c r="A28" s="5">
        <v>25</v>
      </c>
      <c r="B28" s="5" t="s">
        <v>5</v>
      </c>
      <c r="C28" s="5" t="str">
        <f>"王善健"</f>
        <v>王善健</v>
      </c>
    </row>
    <row r="29" customHeight="1" spans="1:3">
      <c r="A29" s="5">
        <v>26</v>
      </c>
      <c r="B29" s="5" t="s">
        <v>5</v>
      </c>
      <c r="C29" s="5" t="str">
        <f>"洪二妹"</f>
        <v>洪二妹</v>
      </c>
    </row>
    <row r="30" customHeight="1" spans="1:3">
      <c r="A30" s="5">
        <v>27</v>
      </c>
      <c r="B30" s="5" t="s">
        <v>5</v>
      </c>
      <c r="C30" s="5" t="str">
        <f>"颜欢欢"</f>
        <v>颜欢欢</v>
      </c>
    </row>
    <row r="31" customHeight="1" spans="1:3">
      <c r="A31" s="5">
        <v>28</v>
      </c>
      <c r="B31" s="5" t="s">
        <v>5</v>
      </c>
      <c r="C31" s="5" t="str">
        <f>"何秋淳"</f>
        <v>何秋淳</v>
      </c>
    </row>
    <row r="32" customHeight="1" spans="1:3">
      <c r="A32" s="5">
        <v>29</v>
      </c>
      <c r="B32" s="5" t="s">
        <v>5</v>
      </c>
      <c r="C32" s="5" t="str">
        <f>"王微霞"</f>
        <v>王微霞</v>
      </c>
    </row>
    <row r="33" customHeight="1" spans="1:3">
      <c r="A33" s="5">
        <v>30</v>
      </c>
      <c r="B33" s="5" t="s">
        <v>5</v>
      </c>
      <c r="C33" s="5" t="str">
        <f>"张馨月"</f>
        <v>张馨月</v>
      </c>
    </row>
    <row r="34" customHeight="1" spans="1:3">
      <c r="A34" s="5">
        <v>31</v>
      </c>
      <c r="B34" s="5" t="s">
        <v>5</v>
      </c>
      <c r="C34" s="5" t="str">
        <f>"李花"</f>
        <v>李花</v>
      </c>
    </row>
    <row r="35" customHeight="1" spans="1:3">
      <c r="A35" s="5">
        <v>32</v>
      </c>
      <c r="B35" s="5" t="s">
        <v>5</v>
      </c>
      <c r="C35" s="5" t="str">
        <f>"温婷婷"</f>
        <v>温婷婷</v>
      </c>
    </row>
    <row r="36" customHeight="1" spans="1:3">
      <c r="A36" s="5">
        <v>33</v>
      </c>
      <c r="B36" s="5" t="s">
        <v>5</v>
      </c>
      <c r="C36" s="5" t="str">
        <f>"李玉凤"</f>
        <v>李玉凤</v>
      </c>
    </row>
    <row r="37" customHeight="1" spans="1:3">
      <c r="A37" s="5">
        <v>34</v>
      </c>
      <c r="B37" s="5" t="s">
        <v>5</v>
      </c>
      <c r="C37" s="5" t="str">
        <f>"李紫莹"</f>
        <v>李紫莹</v>
      </c>
    </row>
    <row r="38" customHeight="1" spans="1:3">
      <c r="A38" s="5">
        <v>35</v>
      </c>
      <c r="B38" s="5" t="s">
        <v>5</v>
      </c>
      <c r="C38" s="5" t="str">
        <f>"黎明馨"</f>
        <v>黎明馨</v>
      </c>
    </row>
    <row r="39" customHeight="1" spans="1:3">
      <c r="A39" s="5">
        <v>36</v>
      </c>
      <c r="B39" s="5" t="s">
        <v>5</v>
      </c>
      <c r="C39" s="5" t="str">
        <f>"杨珍英"</f>
        <v>杨珍英</v>
      </c>
    </row>
    <row r="40" customHeight="1" spans="1:3">
      <c r="A40" s="5">
        <v>37</v>
      </c>
      <c r="B40" s="5" t="s">
        <v>5</v>
      </c>
      <c r="C40" s="5" t="str">
        <f>"吴如芳"</f>
        <v>吴如芳</v>
      </c>
    </row>
    <row r="41" customHeight="1" spans="1:3">
      <c r="A41" s="5">
        <v>38</v>
      </c>
      <c r="B41" s="5" t="s">
        <v>5</v>
      </c>
      <c r="C41" s="5" t="str">
        <f>"曾婉"</f>
        <v>曾婉</v>
      </c>
    </row>
    <row r="42" customHeight="1" spans="1:3">
      <c r="A42" s="5">
        <v>39</v>
      </c>
      <c r="B42" s="5" t="s">
        <v>5</v>
      </c>
      <c r="C42" s="5" t="str">
        <f>"阮仕慧"</f>
        <v>阮仕慧</v>
      </c>
    </row>
    <row r="43" customHeight="1" spans="1:3">
      <c r="A43" s="5">
        <v>40</v>
      </c>
      <c r="B43" s="5" t="s">
        <v>5</v>
      </c>
      <c r="C43" s="5" t="str">
        <f>"韩晓明"</f>
        <v>韩晓明</v>
      </c>
    </row>
    <row r="44" customHeight="1" spans="1:3">
      <c r="A44" s="5">
        <v>41</v>
      </c>
      <c r="B44" s="5" t="s">
        <v>5</v>
      </c>
      <c r="C44" s="5" t="str">
        <f>"钟琳钰"</f>
        <v>钟琳钰</v>
      </c>
    </row>
    <row r="45" customHeight="1" spans="1:3">
      <c r="A45" s="5">
        <v>42</v>
      </c>
      <c r="B45" s="5" t="s">
        <v>5</v>
      </c>
      <c r="C45" s="5" t="str">
        <f>"吉愉"</f>
        <v>吉愉</v>
      </c>
    </row>
    <row r="46" customHeight="1" spans="1:3">
      <c r="A46" s="5">
        <v>43</v>
      </c>
      <c r="B46" s="5" t="s">
        <v>5</v>
      </c>
      <c r="C46" s="5" t="str">
        <f>"李思晓"</f>
        <v>李思晓</v>
      </c>
    </row>
    <row r="47" customHeight="1" spans="1:3">
      <c r="A47" s="5">
        <v>44</v>
      </c>
      <c r="B47" s="5" t="s">
        <v>5</v>
      </c>
      <c r="C47" s="5" t="str">
        <f>"刘小娜"</f>
        <v>刘小娜</v>
      </c>
    </row>
    <row r="48" customHeight="1" spans="1:3">
      <c r="A48" s="5">
        <v>45</v>
      </c>
      <c r="B48" s="5" t="s">
        <v>5</v>
      </c>
      <c r="C48" s="5" t="str">
        <f>"陈春雁"</f>
        <v>陈春雁</v>
      </c>
    </row>
    <row r="49" customHeight="1" spans="1:3">
      <c r="A49" s="5">
        <v>46</v>
      </c>
      <c r="B49" s="5" t="s">
        <v>5</v>
      </c>
      <c r="C49" s="5" t="str">
        <f>"宾欣"</f>
        <v>宾欣</v>
      </c>
    </row>
    <row r="50" customHeight="1" spans="1:3">
      <c r="A50" s="5">
        <v>47</v>
      </c>
      <c r="B50" s="5" t="s">
        <v>5</v>
      </c>
      <c r="C50" s="5" t="str">
        <f>"陈科润"</f>
        <v>陈科润</v>
      </c>
    </row>
    <row r="51" customHeight="1" spans="1:3">
      <c r="A51" s="5">
        <v>48</v>
      </c>
      <c r="B51" s="5" t="s">
        <v>5</v>
      </c>
      <c r="C51" s="5" t="str">
        <f>"温丽虹"</f>
        <v>温丽虹</v>
      </c>
    </row>
    <row r="52" customHeight="1" spans="1:3">
      <c r="A52" s="5">
        <v>49</v>
      </c>
      <c r="B52" s="5" t="s">
        <v>5</v>
      </c>
      <c r="C52" s="5" t="str">
        <f>"叶召琴"</f>
        <v>叶召琴</v>
      </c>
    </row>
    <row r="53" customHeight="1" spans="1:3">
      <c r="A53" s="5">
        <v>50</v>
      </c>
      <c r="B53" s="5" t="s">
        <v>5</v>
      </c>
      <c r="C53" s="5" t="str">
        <f>"肖玉紫"</f>
        <v>肖玉紫</v>
      </c>
    </row>
    <row r="54" customHeight="1" spans="1:3">
      <c r="A54" s="5">
        <v>51</v>
      </c>
      <c r="B54" s="5" t="s">
        <v>5</v>
      </c>
      <c r="C54" s="5" t="str">
        <f>"冯铭玉"</f>
        <v>冯铭玉</v>
      </c>
    </row>
    <row r="55" customHeight="1" spans="1:3">
      <c r="A55" s="5">
        <v>52</v>
      </c>
      <c r="B55" s="5" t="s">
        <v>5</v>
      </c>
      <c r="C55" s="5" t="str">
        <f>"符树磊"</f>
        <v>符树磊</v>
      </c>
    </row>
    <row r="56" customHeight="1" spans="1:3">
      <c r="A56" s="5">
        <v>53</v>
      </c>
      <c r="B56" s="5" t="s">
        <v>5</v>
      </c>
      <c r="C56" s="5" t="str">
        <f>"李文婷"</f>
        <v>李文婷</v>
      </c>
    </row>
    <row r="57" customHeight="1" spans="1:3">
      <c r="A57" s="5">
        <v>54</v>
      </c>
      <c r="B57" s="5" t="s">
        <v>5</v>
      </c>
      <c r="C57" s="5" t="str">
        <f>"黄莹珏"</f>
        <v>黄莹珏</v>
      </c>
    </row>
    <row r="58" customHeight="1" spans="1:3">
      <c r="A58" s="5">
        <v>55</v>
      </c>
      <c r="B58" s="5" t="s">
        <v>5</v>
      </c>
      <c r="C58" s="5" t="str">
        <f>"王涛"</f>
        <v>王涛</v>
      </c>
    </row>
    <row r="59" customHeight="1" spans="1:3">
      <c r="A59" s="5">
        <v>56</v>
      </c>
      <c r="B59" s="5" t="s">
        <v>5</v>
      </c>
      <c r="C59" s="5" t="str">
        <f>"陈明玉"</f>
        <v>陈明玉</v>
      </c>
    </row>
    <row r="60" customHeight="1" spans="1:3">
      <c r="A60" s="5">
        <v>57</v>
      </c>
      <c r="B60" s="5" t="s">
        <v>5</v>
      </c>
      <c r="C60" s="5" t="str">
        <f>"姜虹"</f>
        <v>姜虹</v>
      </c>
    </row>
    <row r="61" customHeight="1" spans="1:3">
      <c r="A61" s="5">
        <v>58</v>
      </c>
      <c r="B61" s="5" t="s">
        <v>5</v>
      </c>
      <c r="C61" s="5" t="str">
        <f>"符胜运"</f>
        <v>符胜运</v>
      </c>
    </row>
    <row r="62" customHeight="1" spans="1:3">
      <c r="A62" s="5">
        <v>59</v>
      </c>
      <c r="B62" s="5" t="s">
        <v>5</v>
      </c>
      <c r="C62" s="5" t="str">
        <f>"杜煜"</f>
        <v>杜煜</v>
      </c>
    </row>
    <row r="63" customHeight="1" spans="1:3">
      <c r="A63" s="5">
        <v>60</v>
      </c>
      <c r="B63" s="5" t="s">
        <v>5</v>
      </c>
      <c r="C63" s="5" t="str">
        <f>"王敏"</f>
        <v>王敏</v>
      </c>
    </row>
    <row r="64" customHeight="1" spans="1:3">
      <c r="A64" s="5">
        <v>61</v>
      </c>
      <c r="B64" s="5" t="s">
        <v>5</v>
      </c>
      <c r="C64" s="5" t="str">
        <f>"王春霞"</f>
        <v>王春霞</v>
      </c>
    </row>
    <row r="65" customHeight="1" spans="1:3">
      <c r="A65" s="5">
        <v>62</v>
      </c>
      <c r="B65" s="5" t="s">
        <v>5</v>
      </c>
      <c r="C65" s="5" t="str">
        <f>"王永秋"</f>
        <v>王永秋</v>
      </c>
    </row>
    <row r="66" customHeight="1" spans="1:3">
      <c r="A66" s="5">
        <v>63</v>
      </c>
      <c r="B66" s="5" t="s">
        <v>5</v>
      </c>
      <c r="C66" s="5" t="str">
        <f>"罗晓薇"</f>
        <v>罗晓薇</v>
      </c>
    </row>
    <row r="67" customHeight="1" spans="1:3">
      <c r="A67" s="5">
        <v>64</v>
      </c>
      <c r="B67" s="5" t="s">
        <v>5</v>
      </c>
      <c r="C67" s="5" t="str">
        <f>"王淑瑶"</f>
        <v>王淑瑶</v>
      </c>
    </row>
    <row r="68" customHeight="1" spans="1:3">
      <c r="A68" s="5">
        <v>65</v>
      </c>
      <c r="B68" s="5" t="s">
        <v>5</v>
      </c>
      <c r="C68" s="5" t="str">
        <f>"戴春妹"</f>
        <v>戴春妹</v>
      </c>
    </row>
    <row r="69" customHeight="1" spans="1:3">
      <c r="A69" s="5">
        <v>66</v>
      </c>
      <c r="B69" s="5" t="s">
        <v>5</v>
      </c>
      <c r="C69" s="5" t="str">
        <f>"曾文豪"</f>
        <v>曾文豪</v>
      </c>
    </row>
    <row r="70" customHeight="1" spans="1:3">
      <c r="A70" s="5">
        <v>67</v>
      </c>
      <c r="B70" s="5" t="s">
        <v>5</v>
      </c>
      <c r="C70" s="5" t="str">
        <f>"韩谢英"</f>
        <v>韩谢英</v>
      </c>
    </row>
    <row r="71" customHeight="1" spans="1:3">
      <c r="A71" s="5">
        <v>68</v>
      </c>
      <c r="B71" s="5" t="s">
        <v>5</v>
      </c>
      <c r="C71" s="5" t="str">
        <f>"阮明娇"</f>
        <v>阮明娇</v>
      </c>
    </row>
    <row r="72" customHeight="1" spans="1:3">
      <c r="A72" s="5">
        <v>69</v>
      </c>
      <c r="B72" s="5" t="s">
        <v>5</v>
      </c>
      <c r="C72" s="5" t="str">
        <f>"熊慧慧"</f>
        <v>熊慧慧</v>
      </c>
    </row>
    <row r="73" customHeight="1" spans="1:3">
      <c r="A73" s="5">
        <v>70</v>
      </c>
      <c r="B73" s="5" t="s">
        <v>5</v>
      </c>
      <c r="C73" s="5" t="str">
        <f>"吴慧莲"</f>
        <v>吴慧莲</v>
      </c>
    </row>
    <row r="74" customHeight="1" spans="1:3">
      <c r="A74" s="5">
        <v>71</v>
      </c>
      <c r="B74" s="5" t="s">
        <v>5</v>
      </c>
      <c r="C74" s="5" t="str">
        <f>"默伟艺"</f>
        <v>默伟艺</v>
      </c>
    </row>
    <row r="75" customHeight="1" spans="1:3">
      <c r="A75" s="5">
        <v>72</v>
      </c>
      <c r="B75" s="5" t="s">
        <v>5</v>
      </c>
      <c r="C75" s="5" t="str">
        <f>"蔡珊珊"</f>
        <v>蔡珊珊</v>
      </c>
    </row>
    <row r="76" customHeight="1" spans="1:3">
      <c r="A76" s="5">
        <v>73</v>
      </c>
      <c r="B76" s="5" t="s">
        <v>5</v>
      </c>
      <c r="C76" s="5" t="str">
        <f>"吴彩云"</f>
        <v>吴彩云</v>
      </c>
    </row>
    <row r="77" customHeight="1" spans="1:3">
      <c r="A77" s="5">
        <v>74</v>
      </c>
      <c r="B77" s="5" t="s">
        <v>5</v>
      </c>
      <c r="C77" s="5" t="str">
        <f>"严晓蝶"</f>
        <v>严晓蝶</v>
      </c>
    </row>
    <row r="78" customHeight="1" spans="1:3">
      <c r="A78" s="5">
        <v>75</v>
      </c>
      <c r="B78" s="5" t="s">
        <v>5</v>
      </c>
      <c r="C78" s="5" t="str">
        <f>"李杜哲"</f>
        <v>李杜哲</v>
      </c>
    </row>
    <row r="79" customHeight="1" spans="1:3">
      <c r="A79" s="5">
        <v>76</v>
      </c>
      <c r="B79" s="5" t="s">
        <v>5</v>
      </c>
      <c r="C79" s="5" t="str">
        <f>"陈艳丹"</f>
        <v>陈艳丹</v>
      </c>
    </row>
    <row r="80" customHeight="1" spans="1:3">
      <c r="A80" s="5">
        <v>77</v>
      </c>
      <c r="B80" s="5" t="s">
        <v>5</v>
      </c>
      <c r="C80" s="5" t="str">
        <f>"陈小明"</f>
        <v>陈小明</v>
      </c>
    </row>
    <row r="81" customHeight="1" spans="1:3">
      <c r="A81" s="5">
        <v>78</v>
      </c>
      <c r="B81" s="5" t="s">
        <v>5</v>
      </c>
      <c r="C81" s="5" t="str">
        <f>"李慢晶"</f>
        <v>李慢晶</v>
      </c>
    </row>
    <row r="82" customHeight="1" spans="1:3">
      <c r="A82" s="5">
        <v>79</v>
      </c>
      <c r="B82" s="5" t="s">
        <v>5</v>
      </c>
      <c r="C82" s="5" t="str">
        <f>"施洋"</f>
        <v>施洋</v>
      </c>
    </row>
    <row r="83" customHeight="1" spans="1:3">
      <c r="A83" s="5">
        <v>80</v>
      </c>
      <c r="B83" s="5" t="s">
        <v>5</v>
      </c>
      <c r="C83" s="5" t="str">
        <f>"符馨云"</f>
        <v>符馨云</v>
      </c>
    </row>
    <row r="84" customHeight="1" spans="1:3">
      <c r="A84" s="5">
        <v>81</v>
      </c>
      <c r="B84" s="5" t="s">
        <v>5</v>
      </c>
      <c r="C84" s="5" t="str">
        <f>"江淑婷"</f>
        <v>江淑婷</v>
      </c>
    </row>
    <row r="85" customHeight="1" spans="1:3">
      <c r="A85" s="5">
        <v>82</v>
      </c>
      <c r="B85" s="5" t="s">
        <v>5</v>
      </c>
      <c r="C85" s="5" t="str">
        <f>"劳晓杰"</f>
        <v>劳晓杰</v>
      </c>
    </row>
    <row r="86" customHeight="1" spans="1:3">
      <c r="A86" s="5">
        <v>83</v>
      </c>
      <c r="B86" s="5" t="s">
        <v>5</v>
      </c>
      <c r="C86" s="5" t="str">
        <f>"吴玉洁"</f>
        <v>吴玉洁</v>
      </c>
    </row>
    <row r="87" customHeight="1" spans="1:3">
      <c r="A87" s="5">
        <v>84</v>
      </c>
      <c r="B87" s="5" t="s">
        <v>5</v>
      </c>
      <c r="C87" s="5" t="str">
        <f>"李娜"</f>
        <v>李娜</v>
      </c>
    </row>
    <row r="88" customHeight="1" spans="1:3">
      <c r="A88" s="5">
        <v>85</v>
      </c>
      <c r="B88" s="5" t="s">
        <v>5</v>
      </c>
      <c r="C88" s="5" t="str">
        <f>"龙倩倩"</f>
        <v>龙倩倩</v>
      </c>
    </row>
    <row r="89" customHeight="1" spans="1:3">
      <c r="A89" s="5">
        <v>86</v>
      </c>
      <c r="B89" s="5" t="s">
        <v>5</v>
      </c>
      <c r="C89" s="5" t="str">
        <f>"谢秋霞"</f>
        <v>谢秋霞</v>
      </c>
    </row>
    <row r="90" customHeight="1" spans="1:3">
      <c r="A90" s="5">
        <v>87</v>
      </c>
      <c r="B90" s="5" t="s">
        <v>5</v>
      </c>
      <c r="C90" s="5" t="str">
        <f>"陈世豪"</f>
        <v>陈世豪</v>
      </c>
    </row>
    <row r="91" customHeight="1" spans="1:3">
      <c r="A91" s="5">
        <v>88</v>
      </c>
      <c r="B91" s="5" t="s">
        <v>5</v>
      </c>
      <c r="C91" s="5" t="str">
        <f>"陈坤秀"</f>
        <v>陈坤秀</v>
      </c>
    </row>
    <row r="92" customHeight="1" spans="1:3">
      <c r="A92" s="5">
        <v>89</v>
      </c>
      <c r="B92" s="5" t="s">
        <v>5</v>
      </c>
      <c r="C92" s="5" t="str">
        <f>"黄海引"</f>
        <v>黄海引</v>
      </c>
    </row>
    <row r="93" customHeight="1" spans="1:3">
      <c r="A93" s="5">
        <v>90</v>
      </c>
      <c r="B93" s="5" t="s">
        <v>5</v>
      </c>
      <c r="C93" s="5" t="str">
        <f>"林彩玉"</f>
        <v>林彩玉</v>
      </c>
    </row>
    <row r="94" customHeight="1" spans="1:3">
      <c r="A94" s="5">
        <v>91</v>
      </c>
      <c r="B94" s="5" t="s">
        <v>5</v>
      </c>
      <c r="C94" s="5" t="str">
        <f>"符芳"</f>
        <v>符芳</v>
      </c>
    </row>
    <row r="95" customHeight="1" spans="1:3">
      <c r="A95" s="5">
        <v>92</v>
      </c>
      <c r="B95" s="5" t="s">
        <v>5</v>
      </c>
      <c r="C95" s="5" t="str">
        <f>"徐茹玉"</f>
        <v>徐茹玉</v>
      </c>
    </row>
    <row r="96" customHeight="1" spans="1:3">
      <c r="A96" s="5">
        <v>93</v>
      </c>
      <c r="B96" s="5" t="s">
        <v>5</v>
      </c>
      <c r="C96" s="5" t="str">
        <f>"秦丹燕"</f>
        <v>秦丹燕</v>
      </c>
    </row>
    <row r="97" customHeight="1" spans="1:3">
      <c r="A97" s="5">
        <v>94</v>
      </c>
      <c r="B97" s="5" t="s">
        <v>5</v>
      </c>
      <c r="C97" s="5" t="str">
        <f>"柯彩珍"</f>
        <v>柯彩珍</v>
      </c>
    </row>
    <row r="98" customHeight="1" spans="1:3">
      <c r="A98" s="5">
        <v>95</v>
      </c>
      <c r="B98" s="5" t="s">
        <v>5</v>
      </c>
      <c r="C98" s="5" t="str">
        <f>"符美娟"</f>
        <v>符美娟</v>
      </c>
    </row>
    <row r="99" customHeight="1" spans="1:3">
      <c r="A99" s="5">
        <v>96</v>
      </c>
      <c r="B99" s="5" t="s">
        <v>5</v>
      </c>
      <c r="C99" s="5" t="str">
        <f>"李小琴"</f>
        <v>李小琴</v>
      </c>
    </row>
    <row r="100" customHeight="1" spans="1:3">
      <c r="A100" s="5">
        <v>97</v>
      </c>
      <c r="B100" s="5" t="s">
        <v>5</v>
      </c>
      <c r="C100" s="5" t="str">
        <f>"陈飞飞"</f>
        <v>陈飞飞</v>
      </c>
    </row>
    <row r="101" customHeight="1" spans="1:3">
      <c r="A101" s="5">
        <v>98</v>
      </c>
      <c r="B101" s="5" t="s">
        <v>5</v>
      </c>
      <c r="C101" s="5" t="str">
        <f>"梁少云"</f>
        <v>梁少云</v>
      </c>
    </row>
    <row r="102" customHeight="1" spans="1:3">
      <c r="A102" s="5">
        <v>99</v>
      </c>
      <c r="B102" s="5" t="s">
        <v>5</v>
      </c>
      <c r="C102" s="5" t="str">
        <f>"周晓敏"</f>
        <v>周晓敏</v>
      </c>
    </row>
    <row r="103" customHeight="1" spans="1:3">
      <c r="A103" s="5">
        <v>100</v>
      </c>
      <c r="B103" s="5" t="s">
        <v>5</v>
      </c>
      <c r="C103" s="5" t="str">
        <f>"黄雁玲"</f>
        <v>黄雁玲</v>
      </c>
    </row>
    <row r="104" customHeight="1" spans="1:3">
      <c r="A104" s="5">
        <v>101</v>
      </c>
      <c r="B104" s="5" t="s">
        <v>5</v>
      </c>
      <c r="C104" s="5" t="str">
        <f>"王小丹"</f>
        <v>王小丹</v>
      </c>
    </row>
    <row r="105" customHeight="1" spans="1:3">
      <c r="A105" s="5">
        <v>102</v>
      </c>
      <c r="B105" s="5" t="s">
        <v>5</v>
      </c>
      <c r="C105" s="5" t="str">
        <f>"林若虹"</f>
        <v>林若虹</v>
      </c>
    </row>
    <row r="106" customHeight="1" spans="1:3">
      <c r="A106" s="5">
        <v>103</v>
      </c>
      <c r="B106" s="5" t="s">
        <v>5</v>
      </c>
      <c r="C106" s="5" t="str">
        <f>"曾艺婕"</f>
        <v>曾艺婕</v>
      </c>
    </row>
    <row r="107" customHeight="1" spans="1:3">
      <c r="A107" s="5">
        <v>104</v>
      </c>
      <c r="B107" s="5" t="s">
        <v>5</v>
      </c>
      <c r="C107" s="5" t="str">
        <f>"张小萍"</f>
        <v>张小萍</v>
      </c>
    </row>
    <row r="108" customHeight="1" spans="1:3">
      <c r="A108" s="5">
        <v>105</v>
      </c>
      <c r="B108" s="5" t="s">
        <v>5</v>
      </c>
      <c r="C108" s="5" t="str">
        <f>"陈送南"</f>
        <v>陈送南</v>
      </c>
    </row>
    <row r="109" customHeight="1" spans="1:3">
      <c r="A109" s="5">
        <v>106</v>
      </c>
      <c r="B109" s="5" t="s">
        <v>5</v>
      </c>
      <c r="C109" s="5" t="str">
        <f>"何书映"</f>
        <v>何书映</v>
      </c>
    </row>
    <row r="110" customHeight="1" spans="1:3">
      <c r="A110" s="5">
        <v>107</v>
      </c>
      <c r="B110" s="5" t="s">
        <v>5</v>
      </c>
      <c r="C110" s="5" t="str">
        <f>"姜昕芫"</f>
        <v>姜昕芫</v>
      </c>
    </row>
    <row r="111" customHeight="1" spans="1:3">
      <c r="A111" s="5">
        <v>108</v>
      </c>
      <c r="B111" s="5" t="s">
        <v>5</v>
      </c>
      <c r="C111" s="5" t="str">
        <f>"陆楚芸"</f>
        <v>陆楚芸</v>
      </c>
    </row>
    <row r="112" customHeight="1" spans="1:3">
      <c r="A112" s="5">
        <v>109</v>
      </c>
      <c r="B112" s="5" t="s">
        <v>5</v>
      </c>
      <c r="C112" s="5" t="str">
        <f>"陈笔愉"</f>
        <v>陈笔愉</v>
      </c>
    </row>
    <row r="113" customHeight="1" spans="1:3">
      <c r="A113" s="5">
        <v>110</v>
      </c>
      <c r="B113" s="5" t="s">
        <v>5</v>
      </c>
      <c r="C113" s="5" t="str">
        <f>"钟婷"</f>
        <v>钟婷</v>
      </c>
    </row>
    <row r="114" customHeight="1" spans="1:3">
      <c r="A114" s="5">
        <v>111</v>
      </c>
      <c r="B114" s="5" t="s">
        <v>5</v>
      </c>
      <c r="C114" s="5" t="str">
        <f>"蔡柠羽"</f>
        <v>蔡柠羽</v>
      </c>
    </row>
    <row r="115" customHeight="1" spans="1:3">
      <c r="A115" s="5">
        <v>112</v>
      </c>
      <c r="B115" s="5" t="s">
        <v>5</v>
      </c>
      <c r="C115" s="5" t="str">
        <f>"李桃逢"</f>
        <v>李桃逢</v>
      </c>
    </row>
    <row r="116" customHeight="1" spans="1:3">
      <c r="A116" s="5">
        <v>113</v>
      </c>
      <c r="B116" s="5" t="s">
        <v>5</v>
      </c>
      <c r="C116" s="5" t="str">
        <f>"李孟兰"</f>
        <v>李孟兰</v>
      </c>
    </row>
    <row r="117" customHeight="1" spans="1:3">
      <c r="A117" s="5">
        <v>114</v>
      </c>
      <c r="B117" s="5" t="s">
        <v>5</v>
      </c>
      <c r="C117" s="5" t="str">
        <f>"陈倩"</f>
        <v>陈倩</v>
      </c>
    </row>
    <row r="118" customHeight="1" spans="1:3">
      <c r="A118" s="5">
        <v>115</v>
      </c>
      <c r="B118" s="5" t="s">
        <v>5</v>
      </c>
      <c r="C118" s="5" t="str">
        <f>"尤泽弘"</f>
        <v>尤泽弘</v>
      </c>
    </row>
    <row r="119" customHeight="1" spans="1:3">
      <c r="A119" s="5">
        <v>116</v>
      </c>
      <c r="B119" s="5" t="s">
        <v>5</v>
      </c>
      <c r="C119" s="5" t="str">
        <f>"黄慧茹"</f>
        <v>黄慧茹</v>
      </c>
    </row>
    <row r="120" customHeight="1" spans="1:3">
      <c r="A120" s="5">
        <v>117</v>
      </c>
      <c r="B120" s="5" t="s">
        <v>5</v>
      </c>
      <c r="C120" s="5" t="str">
        <f>"苏恩萍"</f>
        <v>苏恩萍</v>
      </c>
    </row>
    <row r="121" customHeight="1" spans="1:3">
      <c r="A121" s="5">
        <v>118</v>
      </c>
      <c r="B121" s="5" t="s">
        <v>5</v>
      </c>
      <c r="C121" s="5" t="str">
        <f>"黄春椰"</f>
        <v>黄春椰</v>
      </c>
    </row>
    <row r="122" customHeight="1" spans="1:3">
      <c r="A122" s="5">
        <v>119</v>
      </c>
      <c r="B122" s="5" t="s">
        <v>5</v>
      </c>
      <c r="C122" s="5" t="str">
        <f>"冯秋花"</f>
        <v>冯秋花</v>
      </c>
    </row>
    <row r="123" customHeight="1" spans="1:3">
      <c r="A123" s="5">
        <v>120</v>
      </c>
      <c r="B123" s="5" t="s">
        <v>5</v>
      </c>
      <c r="C123" s="5" t="str">
        <f>"梁晓冬"</f>
        <v>梁晓冬</v>
      </c>
    </row>
    <row r="124" customHeight="1" spans="1:3">
      <c r="A124" s="5">
        <v>121</v>
      </c>
      <c r="B124" s="5" t="s">
        <v>5</v>
      </c>
      <c r="C124" s="5" t="str">
        <f>"李小惠"</f>
        <v>李小惠</v>
      </c>
    </row>
    <row r="125" customHeight="1" spans="1:3">
      <c r="A125" s="5">
        <v>122</v>
      </c>
      <c r="B125" s="5" t="s">
        <v>5</v>
      </c>
      <c r="C125" s="5" t="str">
        <f>"吴尔佳"</f>
        <v>吴尔佳</v>
      </c>
    </row>
    <row r="126" customHeight="1" spans="1:3">
      <c r="A126" s="5">
        <v>123</v>
      </c>
      <c r="B126" s="5" t="s">
        <v>5</v>
      </c>
      <c r="C126" s="5" t="str">
        <f>"杨家英"</f>
        <v>杨家英</v>
      </c>
    </row>
    <row r="127" customHeight="1" spans="1:3">
      <c r="A127" s="5">
        <v>124</v>
      </c>
      <c r="B127" s="5" t="s">
        <v>5</v>
      </c>
      <c r="C127" s="5" t="str">
        <f>"林兰雯"</f>
        <v>林兰雯</v>
      </c>
    </row>
    <row r="128" customHeight="1" spans="1:3">
      <c r="A128" s="5">
        <v>125</v>
      </c>
      <c r="B128" s="5" t="s">
        <v>5</v>
      </c>
      <c r="C128" s="5" t="str">
        <f>"郑晓慧"</f>
        <v>郑晓慧</v>
      </c>
    </row>
    <row r="129" customHeight="1" spans="1:3">
      <c r="A129" s="5">
        <v>126</v>
      </c>
      <c r="B129" s="5" t="s">
        <v>5</v>
      </c>
      <c r="C129" s="5" t="str">
        <f>"侯敏"</f>
        <v>侯敏</v>
      </c>
    </row>
    <row r="130" customHeight="1" spans="1:3">
      <c r="A130" s="5">
        <v>127</v>
      </c>
      <c r="B130" s="5" t="s">
        <v>5</v>
      </c>
      <c r="C130" s="5" t="str">
        <f>"符江贝"</f>
        <v>符江贝</v>
      </c>
    </row>
    <row r="131" customHeight="1" spans="1:3">
      <c r="A131" s="5">
        <v>128</v>
      </c>
      <c r="B131" s="5" t="s">
        <v>5</v>
      </c>
      <c r="C131" s="5" t="str">
        <f>"谢佳琪"</f>
        <v>谢佳琪</v>
      </c>
    </row>
    <row r="132" customHeight="1" spans="1:3">
      <c r="A132" s="5">
        <v>129</v>
      </c>
      <c r="B132" s="5" t="s">
        <v>5</v>
      </c>
      <c r="C132" s="5" t="str">
        <f>"李慧丹"</f>
        <v>李慧丹</v>
      </c>
    </row>
    <row r="133" customHeight="1" spans="1:3">
      <c r="A133" s="5">
        <v>130</v>
      </c>
      <c r="B133" s="5" t="s">
        <v>5</v>
      </c>
      <c r="C133" s="5" t="str">
        <f>"潘小冰"</f>
        <v>潘小冰</v>
      </c>
    </row>
    <row r="134" customHeight="1" spans="1:3">
      <c r="A134" s="5">
        <v>131</v>
      </c>
      <c r="B134" s="5" t="s">
        <v>5</v>
      </c>
      <c r="C134" s="5" t="str">
        <f>"黄诗雨"</f>
        <v>黄诗雨</v>
      </c>
    </row>
    <row r="135" customHeight="1" spans="1:3">
      <c r="A135" s="5">
        <v>132</v>
      </c>
      <c r="B135" s="5" t="s">
        <v>5</v>
      </c>
      <c r="C135" s="5" t="str">
        <f>"倪翠玉"</f>
        <v>倪翠玉</v>
      </c>
    </row>
    <row r="136" customHeight="1" spans="1:3">
      <c r="A136" s="5">
        <v>133</v>
      </c>
      <c r="B136" s="5" t="s">
        <v>5</v>
      </c>
      <c r="C136" s="5" t="str">
        <f>"周妤"</f>
        <v>周妤</v>
      </c>
    </row>
    <row r="137" customHeight="1" spans="1:3">
      <c r="A137" s="5">
        <v>134</v>
      </c>
      <c r="B137" s="5" t="s">
        <v>5</v>
      </c>
      <c r="C137" s="5" t="str">
        <f>"吴秋颜"</f>
        <v>吴秋颜</v>
      </c>
    </row>
    <row r="138" customHeight="1" spans="1:3">
      <c r="A138" s="5">
        <v>135</v>
      </c>
      <c r="B138" s="5" t="s">
        <v>5</v>
      </c>
      <c r="C138" s="5" t="str">
        <f>"侯海燕"</f>
        <v>侯海燕</v>
      </c>
    </row>
    <row r="139" customHeight="1" spans="1:3">
      <c r="A139" s="5">
        <v>136</v>
      </c>
      <c r="B139" s="5" t="s">
        <v>5</v>
      </c>
      <c r="C139" s="5" t="str">
        <f>"方学娜"</f>
        <v>方学娜</v>
      </c>
    </row>
    <row r="140" customHeight="1" spans="1:3">
      <c r="A140" s="5">
        <v>137</v>
      </c>
      <c r="B140" s="5" t="s">
        <v>5</v>
      </c>
      <c r="C140" s="5" t="str">
        <f>"丁小慧"</f>
        <v>丁小慧</v>
      </c>
    </row>
    <row r="141" customHeight="1" spans="1:3">
      <c r="A141" s="5">
        <v>138</v>
      </c>
      <c r="B141" s="5" t="s">
        <v>5</v>
      </c>
      <c r="C141" s="5" t="str">
        <f>"唐祥妃"</f>
        <v>唐祥妃</v>
      </c>
    </row>
    <row r="142" customHeight="1" spans="1:3">
      <c r="A142" s="5">
        <v>139</v>
      </c>
      <c r="B142" s="5" t="s">
        <v>5</v>
      </c>
      <c r="C142" s="5" t="str">
        <f>"瞿麒桐"</f>
        <v>瞿麒桐</v>
      </c>
    </row>
    <row r="143" customHeight="1" spans="1:3">
      <c r="A143" s="5">
        <v>140</v>
      </c>
      <c r="B143" s="5" t="s">
        <v>5</v>
      </c>
      <c r="C143" s="5" t="str">
        <f>"林娜"</f>
        <v>林娜</v>
      </c>
    </row>
    <row r="144" customHeight="1" spans="1:3">
      <c r="A144" s="5">
        <v>141</v>
      </c>
      <c r="B144" s="5" t="s">
        <v>5</v>
      </c>
      <c r="C144" s="5" t="str">
        <f>"谢雪梅"</f>
        <v>谢雪梅</v>
      </c>
    </row>
    <row r="145" customHeight="1" spans="1:3">
      <c r="A145" s="5">
        <v>142</v>
      </c>
      <c r="B145" s="5" t="s">
        <v>5</v>
      </c>
      <c r="C145" s="5" t="str">
        <f>"何杨琦"</f>
        <v>何杨琦</v>
      </c>
    </row>
    <row r="146" customHeight="1" spans="1:3">
      <c r="A146" s="5">
        <v>143</v>
      </c>
      <c r="B146" s="5" t="s">
        <v>5</v>
      </c>
      <c r="C146" s="5" t="str">
        <f>"张秋岱"</f>
        <v>张秋岱</v>
      </c>
    </row>
    <row r="147" customHeight="1" spans="1:3">
      <c r="A147" s="5">
        <v>144</v>
      </c>
      <c r="B147" s="5" t="s">
        <v>5</v>
      </c>
      <c r="C147" s="5" t="str">
        <f>"陈桂菲"</f>
        <v>陈桂菲</v>
      </c>
    </row>
    <row r="148" customHeight="1" spans="1:3">
      <c r="A148" s="5">
        <v>145</v>
      </c>
      <c r="B148" s="5" t="s">
        <v>5</v>
      </c>
      <c r="C148" s="5" t="str">
        <f>"张艺"</f>
        <v>张艺</v>
      </c>
    </row>
    <row r="149" customHeight="1" spans="1:3">
      <c r="A149" s="5">
        <v>146</v>
      </c>
      <c r="B149" s="5" t="s">
        <v>5</v>
      </c>
      <c r="C149" s="5" t="str">
        <f>"蔡杏玲"</f>
        <v>蔡杏玲</v>
      </c>
    </row>
    <row r="150" customHeight="1" spans="1:3">
      <c r="A150" s="5">
        <v>147</v>
      </c>
      <c r="B150" s="5" t="s">
        <v>5</v>
      </c>
      <c r="C150" s="5" t="str">
        <f>"吴海桂"</f>
        <v>吴海桂</v>
      </c>
    </row>
    <row r="151" customHeight="1" spans="1:3">
      <c r="A151" s="5">
        <v>148</v>
      </c>
      <c r="B151" s="5" t="s">
        <v>5</v>
      </c>
      <c r="C151" s="5" t="str">
        <f>"云麒烨"</f>
        <v>云麒烨</v>
      </c>
    </row>
    <row r="152" customHeight="1" spans="1:3">
      <c r="A152" s="5">
        <v>149</v>
      </c>
      <c r="B152" s="5" t="s">
        <v>5</v>
      </c>
      <c r="C152" s="5" t="str">
        <f>"曾莹"</f>
        <v>曾莹</v>
      </c>
    </row>
    <row r="153" customHeight="1" spans="1:3">
      <c r="A153" s="5">
        <v>150</v>
      </c>
      <c r="B153" s="5" t="s">
        <v>5</v>
      </c>
      <c r="C153" s="5" t="str">
        <f>"薛巧珍"</f>
        <v>薛巧珍</v>
      </c>
    </row>
    <row r="154" customHeight="1" spans="1:3">
      <c r="A154" s="5">
        <v>151</v>
      </c>
      <c r="B154" s="5" t="s">
        <v>5</v>
      </c>
      <c r="C154" s="5" t="str">
        <f>"王彩梦"</f>
        <v>王彩梦</v>
      </c>
    </row>
    <row r="155" customHeight="1" spans="1:3">
      <c r="A155" s="5">
        <v>152</v>
      </c>
      <c r="B155" s="5" t="s">
        <v>5</v>
      </c>
      <c r="C155" s="5" t="str">
        <f>"吴坤兴 "</f>
        <v>吴坤兴 </v>
      </c>
    </row>
    <row r="156" customHeight="1" spans="1:3">
      <c r="A156" s="5">
        <v>153</v>
      </c>
      <c r="B156" s="5" t="s">
        <v>5</v>
      </c>
      <c r="C156" s="5" t="str">
        <f>"郑秋琴"</f>
        <v>郑秋琴</v>
      </c>
    </row>
    <row r="157" customHeight="1" spans="1:3">
      <c r="A157" s="5">
        <v>154</v>
      </c>
      <c r="B157" s="5" t="s">
        <v>5</v>
      </c>
      <c r="C157" s="5" t="str">
        <f>"杨肇乾"</f>
        <v>杨肇乾</v>
      </c>
    </row>
    <row r="158" customHeight="1" spans="1:3">
      <c r="A158" s="5">
        <v>155</v>
      </c>
      <c r="B158" s="5" t="s">
        <v>5</v>
      </c>
      <c r="C158" s="5" t="str">
        <f>"陈宝萍"</f>
        <v>陈宝萍</v>
      </c>
    </row>
    <row r="159" customHeight="1" spans="1:3">
      <c r="A159" s="5">
        <v>156</v>
      </c>
      <c r="B159" s="5" t="s">
        <v>5</v>
      </c>
      <c r="C159" s="5" t="str">
        <f>"李立娜"</f>
        <v>李立娜</v>
      </c>
    </row>
    <row r="160" customHeight="1" spans="1:3">
      <c r="A160" s="5">
        <v>157</v>
      </c>
      <c r="B160" s="5" t="s">
        <v>5</v>
      </c>
      <c r="C160" s="5" t="str">
        <f>"袁小叶"</f>
        <v>袁小叶</v>
      </c>
    </row>
    <row r="161" customHeight="1" spans="1:3">
      <c r="A161" s="5">
        <v>158</v>
      </c>
      <c r="B161" s="5" t="s">
        <v>5</v>
      </c>
      <c r="C161" s="5" t="str">
        <f>"罗晶"</f>
        <v>罗晶</v>
      </c>
    </row>
    <row r="162" customHeight="1" spans="1:3">
      <c r="A162" s="5">
        <v>159</v>
      </c>
      <c r="B162" s="5" t="s">
        <v>5</v>
      </c>
      <c r="C162" s="5" t="str">
        <f>"宋兆茹"</f>
        <v>宋兆茹</v>
      </c>
    </row>
    <row r="163" customHeight="1" spans="1:3">
      <c r="A163" s="5">
        <v>160</v>
      </c>
      <c r="B163" s="5" t="s">
        <v>5</v>
      </c>
      <c r="C163" s="5" t="str">
        <f>"林春潮"</f>
        <v>林春潮</v>
      </c>
    </row>
    <row r="164" customHeight="1" spans="1:3">
      <c r="A164" s="5">
        <v>161</v>
      </c>
      <c r="B164" s="5" t="s">
        <v>5</v>
      </c>
      <c r="C164" s="5" t="str">
        <f>"李善森"</f>
        <v>李善森</v>
      </c>
    </row>
    <row r="165" customHeight="1" spans="1:3">
      <c r="A165" s="5">
        <v>162</v>
      </c>
      <c r="B165" s="5" t="s">
        <v>5</v>
      </c>
      <c r="C165" s="5" t="str">
        <f>"韩娟"</f>
        <v>韩娟</v>
      </c>
    </row>
    <row r="166" customHeight="1" spans="1:3">
      <c r="A166" s="5">
        <v>163</v>
      </c>
      <c r="B166" s="5" t="s">
        <v>5</v>
      </c>
      <c r="C166" s="5" t="str">
        <f>"林碧红"</f>
        <v>林碧红</v>
      </c>
    </row>
    <row r="167" customHeight="1" spans="1:3">
      <c r="A167" s="5">
        <v>164</v>
      </c>
      <c r="B167" s="5" t="s">
        <v>5</v>
      </c>
      <c r="C167" s="5" t="str">
        <f>"李珊珊"</f>
        <v>李珊珊</v>
      </c>
    </row>
    <row r="168" customHeight="1" spans="1:3">
      <c r="A168" s="5">
        <v>165</v>
      </c>
      <c r="B168" s="5" t="s">
        <v>5</v>
      </c>
      <c r="C168" s="5" t="str">
        <f>"林楠楠"</f>
        <v>林楠楠</v>
      </c>
    </row>
    <row r="169" customHeight="1" spans="1:3">
      <c r="A169" s="5">
        <v>166</v>
      </c>
      <c r="B169" s="5" t="s">
        <v>5</v>
      </c>
      <c r="C169" s="5" t="str">
        <f>"李盈盈"</f>
        <v>李盈盈</v>
      </c>
    </row>
    <row r="170" customHeight="1" spans="1:3">
      <c r="A170" s="5">
        <v>167</v>
      </c>
      <c r="B170" s="5" t="s">
        <v>5</v>
      </c>
      <c r="C170" s="5" t="str">
        <f>"陈玉丹"</f>
        <v>陈玉丹</v>
      </c>
    </row>
    <row r="171" customHeight="1" spans="1:3">
      <c r="A171" s="5">
        <v>168</v>
      </c>
      <c r="B171" s="5" t="s">
        <v>5</v>
      </c>
      <c r="C171" s="5" t="str">
        <f>"羊本彭"</f>
        <v>羊本彭</v>
      </c>
    </row>
    <row r="172" customHeight="1" spans="1:3">
      <c r="A172" s="5">
        <v>169</v>
      </c>
      <c r="B172" s="5" t="s">
        <v>5</v>
      </c>
      <c r="C172" s="5" t="str">
        <f>"梁敬涵"</f>
        <v>梁敬涵</v>
      </c>
    </row>
    <row r="173" customHeight="1" spans="1:3">
      <c r="A173" s="5">
        <v>170</v>
      </c>
      <c r="B173" s="5" t="s">
        <v>5</v>
      </c>
      <c r="C173" s="5" t="str">
        <f>"王录飞"</f>
        <v>王录飞</v>
      </c>
    </row>
    <row r="174" customHeight="1" spans="1:3">
      <c r="A174" s="5">
        <v>171</v>
      </c>
      <c r="B174" s="5" t="s">
        <v>5</v>
      </c>
      <c r="C174" s="5" t="str">
        <f>"吉果"</f>
        <v>吉果</v>
      </c>
    </row>
    <row r="175" customHeight="1" spans="1:3">
      <c r="A175" s="5">
        <v>172</v>
      </c>
      <c r="B175" s="5" t="s">
        <v>5</v>
      </c>
      <c r="C175" s="5" t="str">
        <f>"曾小丽"</f>
        <v>曾小丽</v>
      </c>
    </row>
    <row r="176" customHeight="1" spans="1:3">
      <c r="A176" s="5">
        <v>173</v>
      </c>
      <c r="B176" s="5" t="s">
        <v>5</v>
      </c>
      <c r="C176" s="5" t="str">
        <f>"谢尚洁"</f>
        <v>谢尚洁</v>
      </c>
    </row>
    <row r="177" customHeight="1" spans="1:3">
      <c r="A177" s="5">
        <v>174</v>
      </c>
      <c r="B177" s="5" t="s">
        <v>5</v>
      </c>
      <c r="C177" s="5" t="str">
        <f>"霍翊昌"</f>
        <v>霍翊昌</v>
      </c>
    </row>
    <row r="178" customHeight="1" spans="1:3">
      <c r="A178" s="5">
        <v>175</v>
      </c>
      <c r="B178" s="5" t="s">
        <v>5</v>
      </c>
      <c r="C178" s="5" t="str">
        <f>"陈静惠"</f>
        <v>陈静惠</v>
      </c>
    </row>
    <row r="179" customHeight="1" spans="1:3">
      <c r="A179" s="5">
        <v>176</v>
      </c>
      <c r="B179" s="5" t="s">
        <v>5</v>
      </c>
      <c r="C179" s="5" t="str">
        <f>"黄琪"</f>
        <v>黄琪</v>
      </c>
    </row>
    <row r="180" customHeight="1" spans="1:3">
      <c r="A180" s="5">
        <v>177</v>
      </c>
      <c r="B180" s="5" t="s">
        <v>5</v>
      </c>
      <c r="C180" s="5" t="str">
        <f>"徐安琪"</f>
        <v>徐安琪</v>
      </c>
    </row>
    <row r="181" customHeight="1" spans="1:3">
      <c r="A181" s="5">
        <v>178</v>
      </c>
      <c r="B181" s="5" t="s">
        <v>5</v>
      </c>
      <c r="C181" s="5" t="str">
        <f>"杜尚汝"</f>
        <v>杜尚汝</v>
      </c>
    </row>
    <row r="182" customHeight="1" spans="1:3">
      <c r="A182" s="5">
        <v>179</v>
      </c>
      <c r="B182" s="5" t="s">
        <v>5</v>
      </c>
      <c r="C182" s="5" t="str">
        <f>"邱姿嘉"</f>
        <v>邱姿嘉</v>
      </c>
    </row>
    <row r="183" customHeight="1" spans="1:3">
      <c r="A183" s="5">
        <v>180</v>
      </c>
      <c r="B183" s="5" t="s">
        <v>5</v>
      </c>
      <c r="C183" s="5" t="str">
        <f>"林鸿昌"</f>
        <v>林鸿昌</v>
      </c>
    </row>
    <row r="184" customHeight="1" spans="1:3">
      <c r="A184" s="5">
        <v>181</v>
      </c>
      <c r="B184" s="5" t="s">
        <v>5</v>
      </c>
      <c r="C184" s="5" t="str">
        <f>"左秋相"</f>
        <v>左秋相</v>
      </c>
    </row>
    <row r="185" customHeight="1" spans="1:3">
      <c r="A185" s="5">
        <v>182</v>
      </c>
      <c r="B185" s="5" t="s">
        <v>5</v>
      </c>
      <c r="C185" s="5" t="str">
        <f>"刘琦"</f>
        <v>刘琦</v>
      </c>
    </row>
    <row r="186" customHeight="1" spans="1:3">
      <c r="A186" s="5">
        <v>183</v>
      </c>
      <c r="B186" s="5" t="s">
        <v>5</v>
      </c>
      <c r="C186" s="5" t="str">
        <f>"董天娜"</f>
        <v>董天娜</v>
      </c>
    </row>
    <row r="187" customHeight="1" spans="1:3">
      <c r="A187" s="5">
        <v>184</v>
      </c>
      <c r="B187" s="5" t="s">
        <v>5</v>
      </c>
      <c r="C187" s="5" t="str">
        <f>"魏微笑"</f>
        <v>魏微笑</v>
      </c>
    </row>
    <row r="188" customHeight="1" spans="1:3">
      <c r="A188" s="5">
        <v>185</v>
      </c>
      <c r="B188" s="5" t="s">
        <v>5</v>
      </c>
      <c r="C188" s="5" t="str">
        <f>"冯敏敏"</f>
        <v>冯敏敏</v>
      </c>
    </row>
    <row r="189" customHeight="1" spans="1:3">
      <c r="A189" s="5">
        <v>186</v>
      </c>
      <c r="B189" s="5" t="s">
        <v>5</v>
      </c>
      <c r="C189" s="5" t="str">
        <f>"韩志定"</f>
        <v>韩志定</v>
      </c>
    </row>
    <row r="190" customHeight="1" spans="1:3">
      <c r="A190" s="5">
        <v>187</v>
      </c>
      <c r="B190" s="5" t="s">
        <v>5</v>
      </c>
      <c r="C190" s="5" t="str">
        <f>"陈丹丽"</f>
        <v>陈丹丽</v>
      </c>
    </row>
    <row r="191" customHeight="1" spans="1:3">
      <c r="A191" s="5">
        <v>188</v>
      </c>
      <c r="B191" s="5" t="s">
        <v>5</v>
      </c>
      <c r="C191" s="5" t="str">
        <f>"黄韵灵"</f>
        <v>黄韵灵</v>
      </c>
    </row>
    <row r="192" customHeight="1" spans="1:3">
      <c r="A192" s="5">
        <v>189</v>
      </c>
      <c r="B192" s="5" t="s">
        <v>5</v>
      </c>
      <c r="C192" s="5" t="str">
        <f>"张妍"</f>
        <v>张妍</v>
      </c>
    </row>
    <row r="193" customHeight="1" spans="1:3">
      <c r="A193" s="5">
        <v>190</v>
      </c>
      <c r="B193" s="5" t="s">
        <v>5</v>
      </c>
      <c r="C193" s="5" t="str">
        <f>"周洁"</f>
        <v>周洁</v>
      </c>
    </row>
    <row r="194" customHeight="1" spans="1:3">
      <c r="A194" s="5">
        <v>191</v>
      </c>
      <c r="B194" s="5" t="s">
        <v>5</v>
      </c>
      <c r="C194" s="5" t="str">
        <f>"赖虹岑"</f>
        <v>赖虹岑</v>
      </c>
    </row>
    <row r="195" customHeight="1" spans="1:3">
      <c r="A195" s="5">
        <v>192</v>
      </c>
      <c r="B195" s="5" t="s">
        <v>5</v>
      </c>
      <c r="C195" s="5" t="str">
        <f>"朱清"</f>
        <v>朱清</v>
      </c>
    </row>
    <row r="196" customHeight="1" spans="1:3">
      <c r="A196" s="5">
        <v>193</v>
      </c>
      <c r="B196" s="5" t="s">
        <v>5</v>
      </c>
      <c r="C196" s="5" t="str">
        <f>"陈思颖"</f>
        <v>陈思颖</v>
      </c>
    </row>
    <row r="197" customHeight="1" spans="1:3">
      <c r="A197" s="5">
        <v>194</v>
      </c>
      <c r="B197" s="5" t="s">
        <v>5</v>
      </c>
      <c r="C197" s="5" t="str">
        <f>"陈玉娇"</f>
        <v>陈玉娇</v>
      </c>
    </row>
    <row r="198" customHeight="1" spans="1:3">
      <c r="A198" s="5">
        <v>195</v>
      </c>
      <c r="B198" s="5" t="s">
        <v>5</v>
      </c>
      <c r="C198" s="5" t="str">
        <f>"苏庆奕"</f>
        <v>苏庆奕</v>
      </c>
    </row>
    <row r="199" customHeight="1" spans="1:3">
      <c r="A199" s="5">
        <v>196</v>
      </c>
      <c r="B199" s="5" t="s">
        <v>5</v>
      </c>
      <c r="C199" s="5" t="str">
        <f>"葛良青"</f>
        <v>葛良青</v>
      </c>
    </row>
    <row r="200" customHeight="1" spans="1:3">
      <c r="A200" s="5">
        <v>197</v>
      </c>
      <c r="B200" s="5" t="s">
        <v>5</v>
      </c>
      <c r="C200" s="5" t="str">
        <f>"肖文华"</f>
        <v>肖文华</v>
      </c>
    </row>
    <row r="201" customHeight="1" spans="1:3">
      <c r="A201" s="5">
        <v>198</v>
      </c>
      <c r="B201" s="5" t="s">
        <v>5</v>
      </c>
      <c r="C201" s="5" t="str">
        <f>"许愿"</f>
        <v>许愿</v>
      </c>
    </row>
    <row r="202" customHeight="1" spans="1:3">
      <c r="A202" s="5">
        <v>199</v>
      </c>
      <c r="B202" s="5" t="s">
        <v>5</v>
      </c>
      <c r="C202" s="5" t="str">
        <f>"李正兰"</f>
        <v>李正兰</v>
      </c>
    </row>
    <row r="203" customHeight="1" spans="1:3">
      <c r="A203" s="5">
        <v>200</v>
      </c>
      <c r="B203" s="5" t="s">
        <v>5</v>
      </c>
      <c r="C203" s="5" t="str">
        <f>"吉秀秀"</f>
        <v>吉秀秀</v>
      </c>
    </row>
    <row r="204" customHeight="1" spans="1:3">
      <c r="A204" s="5">
        <v>201</v>
      </c>
      <c r="B204" s="5" t="s">
        <v>5</v>
      </c>
      <c r="C204" s="5" t="str">
        <f>"杨如月"</f>
        <v>杨如月</v>
      </c>
    </row>
    <row r="205" customHeight="1" spans="1:3">
      <c r="A205" s="5">
        <v>202</v>
      </c>
      <c r="B205" s="5" t="s">
        <v>5</v>
      </c>
      <c r="C205" s="5" t="str">
        <f>"郑淑贤"</f>
        <v>郑淑贤</v>
      </c>
    </row>
    <row r="206" customHeight="1" spans="1:3">
      <c r="A206" s="5">
        <v>203</v>
      </c>
      <c r="B206" s="5" t="s">
        <v>5</v>
      </c>
      <c r="C206" s="5" t="str">
        <f>"范翼"</f>
        <v>范翼</v>
      </c>
    </row>
    <row r="207" customHeight="1" spans="1:3">
      <c r="A207" s="5">
        <v>204</v>
      </c>
      <c r="B207" s="5" t="s">
        <v>5</v>
      </c>
      <c r="C207" s="5" t="str">
        <f>"林金玉"</f>
        <v>林金玉</v>
      </c>
    </row>
    <row r="208" customHeight="1" spans="1:3">
      <c r="A208" s="5">
        <v>205</v>
      </c>
      <c r="B208" s="5" t="s">
        <v>5</v>
      </c>
      <c r="C208" s="5" t="str">
        <f>"许敏"</f>
        <v>许敏</v>
      </c>
    </row>
    <row r="209" customHeight="1" spans="1:3">
      <c r="A209" s="5">
        <v>206</v>
      </c>
      <c r="B209" s="5" t="s">
        <v>5</v>
      </c>
      <c r="C209" s="5" t="str">
        <f>"林继鸟"</f>
        <v>林继鸟</v>
      </c>
    </row>
    <row r="210" customHeight="1" spans="1:3">
      <c r="A210" s="5">
        <v>207</v>
      </c>
      <c r="B210" s="5" t="s">
        <v>5</v>
      </c>
      <c r="C210" s="5" t="str">
        <f>"李晓玲"</f>
        <v>李晓玲</v>
      </c>
    </row>
    <row r="211" customHeight="1" spans="1:3">
      <c r="A211" s="5">
        <v>208</v>
      </c>
      <c r="B211" s="5" t="s">
        <v>5</v>
      </c>
      <c r="C211" s="5" t="str">
        <f>"王肖琪"</f>
        <v>王肖琪</v>
      </c>
    </row>
    <row r="212" customHeight="1" spans="1:3">
      <c r="A212" s="5">
        <v>209</v>
      </c>
      <c r="B212" s="5" t="s">
        <v>5</v>
      </c>
      <c r="C212" s="5" t="str">
        <f>"袁芳"</f>
        <v>袁芳</v>
      </c>
    </row>
    <row r="213" customHeight="1" spans="1:3">
      <c r="A213" s="5">
        <v>210</v>
      </c>
      <c r="B213" s="5" t="s">
        <v>5</v>
      </c>
      <c r="C213" s="5" t="str">
        <f>"温才飞"</f>
        <v>温才飞</v>
      </c>
    </row>
    <row r="214" customHeight="1" spans="1:3">
      <c r="A214" s="5">
        <v>211</v>
      </c>
      <c r="B214" s="5" t="s">
        <v>5</v>
      </c>
      <c r="C214" s="5" t="str">
        <f>"欧哲荣"</f>
        <v>欧哲荣</v>
      </c>
    </row>
    <row r="215" customHeight="1" spans="1:3">
      <c r="A215" s="5">
        <v>212</v>
      </c>
      <c r="B215" s="5" t="s">
        <v>5</v>
      </c>
      <c r="C215" s="5" t="str">
        <f>"王菲"</f>
        <v>王菲</v>
      </c>
    </row>
    <row r="216" customHeight="1" spans="1:3">
      <c r="A216" s="5">
        <v>213</v>
      </c>
      <c r="B216" s="5" t="s">
        <v>5</v>
      </c>
      <c r="C216" s="5" t="str">
        <f>"李基娜"</f>
        <v>李基娜</v>
      </c>
    </row>
    <row r="217" customHeight="1" spans="1:3">
      <c r="A217" s="5">
        <v>214</v>
      </c>
      <c r="B217" s="5" t="s">
        <v>5</v>
      </c>
      <c r="C217" s="5" t="str">
        <f>"廖晓艳"</f>
        <v>廖晓艳</v>
      </c>
    </row>
    <row r="218" customHeight="1" spans="1:3">
      <c r="A218" s="5">
        <v>215</v>
      </c>
      <c r="B218" s="5" t="s">
        <v>5</v>
      </c>
      <c r="C218" s="5" t="str">
        <f>"唐玉庆"</f>
        <v>唐玉庆</v>
      </c>
    </row>
    <row r="219" customHeight="1" spans="1:3">
      <c r="A219" s="5">
        <v>216</v>
      </c>
      <c r="B219" s="5" t="s">
        <v>5</v>
      </c>
      <c r="C219" s="5" t="str">
        <f>"谭佳雯"</f>
        <v>谭佳雯</v>
      </c>
    </row>
    <row r="220" customHeight="1" spans="1:3">
      <c r="A220" s="5">
        <v>217</v>
      </c>
      <c r="B220" s="5" t="s">
        <v>5</v>
      </c>
      <c r="C220" s="5" t="str">
        <f>"黎士铭"</f>
        <v>黎士铭</v>
      </c>
    </row>
    <row r="221" customHeight="1" spans="1:3">
      <c r="A221" s="5">
        <v>218</v>
      </c>
      <c r="B221" s="5" t="s">
        <v>5</v>
      </c>
      <c r="C221" s="5" t="str">
        <f>"吴科婷"</f>
        <v>吴科婷</v>
      </c>
    </row>
    <row r="222" customHeight="1" spans="1:3">
      <c r="A222" s="5">
        <v>219</v>
      </c>
      <c r="B222" s="5" t="s">
        <v>5</v>
      </c>
      <c r="C222" s="5" t="str">
        <f>"林美婵"</f>
        <v>林美婵</v>
      </c>
    </row>
    <row r="223" customHeight="1" spans="1:3">
      <c r="A223" s="5">
        <v>220</v>
      </c>
      <c r="B223" s="5" t="s">
        <v>5</v>
      </c>
      <c r="C223" s="5" t="str">
        <f>"王杰玲"</f>
        <v>王杰玲</v>
      </c>
    </row>
    <row r="224" customHeight="1" spans="1:3">
      <c r="A224" s="5">
        <v>221</v>
      </c>
      <c r="B224" s="5" t="s">
        <v>5</v>
      </c>
      <c r="C224" s="5" t="str">
        <f>"贺艳玲"</f>
        <v>贺艳玲</v>
      </c>
    </row>
    <row r="225" customHeight="1" spans="1:3">
      <c r="A225" s="5">
        <v>222</v>
      </c>
      <c r="B225" s="5" t="s">
        <v>5</v>
      </c>
      <c r="C225" s="5" t="str">
        <f>"张迪深"</f>
        <v>张迪深</v>
      </c>
    </row>
    <row r="226" customHeight="1" spans="1:3">
      <c r="A226" s="5">
        <v>223</v>
      </c>
      <c r="B226" s="5" t="s">
        <v>5</v>
      </c>
      <c r="C226" s="5" t="str">
        <f>"文静"</f>
        <v>文静</v>
      </c>
    </row>
    <row r="227" customHeight="1" spans="1:3">
      <c r="A227" s="5">
        <v>224</v>
      </c>
      <c r="B227" s="5" t="s">
        <v>5</v>
      </c>
      <c r="C227" s="5" t="str">
        <f>"代秋姗"</f>
        <v>代秋姗</v>
      </c>
    </row>
    <row r="228" customHeight="1" spans="1:3">
      <c r="A228" s="5">
        <v>225</v>
      </c>
      <c r="B228" s="5" t="s">
        <v>5</v>
      </c>
      <c r="C228" s="5" t="str">
        <f>"胡雪婷"</f>
        <v>胡雪婷</v>
      </c>
    </row>
    <row r="229" customHeight="1" spans="1:3">
      <c r="A229" s="5">
        <v>226</v>
      </c>
      <c r="B229" s="5" t="s">
        <v>5</v>
      </c>
      <c r="C229" s="5" t="str">
        <f>"吴毓苗"</f>
        <v>吴毓苗</v>
      </c>
    </row>
    <row r="230" customHeight="1" spans="1:3">
      <c r="A230" s="5">
        <v>227</v>
      </c>
      <c r="B230" s="5" t="s">
        <v>5</v>
      </c>
      <c r="C230" s="5" t="str">
        <f>"李明慧"</f>
        <v>李明慧</v>
      </c>
    </row>
    <row r="231" customHeight="1" spans="1:3">
      <c r="A231" s="5">
        <v>228</v>
      </c>
      <c r="B231" s="5" t="s">
        <v>5</v>
      </c>
      <c r="C231" s="5" t="str">
        <f>"林薇"</f>
        <v>林薇</v>
      </c>
    </row>
    <row r="232" customHeight="1" spans="1:3">
      <c r="A232" s="5">
        <v>229</v>
      </c>
      <c r="B232" s="5" t="s">
        <v>5</v>
      </c>
      <c r="C232" s="5" t="str">
        <f>"庞力铖"</f>
        <v>庞力铖</v>
      </c>
    </row>
    <row r="233" customHeight="1" spans="1:3">
      <c r="A233" s="5">
        <v>230</v>
      </c>
      <c r="B233" s="5" t="s">
        <v>5</v>
      </c>
      <c r="C233" s="5" t="str">
        <f>"陈莹"</f>
        <v>陈莹</v>
      </c>
    </row>
    <row r="234" customHeight="1" spans="1:3">
      <c r="A234" s="5">
        <v>231</v>
      </c>
      <c r="B234" s="5" t="s">
        <v>5</v>
      </c>
      <c r="C234" s="5" t="str">
        <f>"熊旭瑶"</f>
        <v>熊旭瑶</v>
      </c>
    </row>
    <row r="235" customHeight="1" spans="1:3">
      <c r="A235" s="5">
        <v>232</v>
      </c>
      <c r="B235" s="5" t="s">
        <v>5</v>
      </c>
      <c r="C235" s="5" t="str">
        <f>"罗慧琳"</f>
        <v>罗慧琳</v>
      </c>
    </row>
    <row r="236" customHeight="1" spans="1:3">
      <c r="A236" s="5">
        <v>233</v>
      </c>
      <c r="B236" s="5" t="s">
        <v>5</v>
      </c>
      <c r="C236" s="5" t="str">
        <f>"符春平"</f>
        <v>符春平</v>
      </c>
    </row>
    <row r="237" customHeight="1" spans="1:3">
      <c r="A237" s="5">
        <v>234</v>
      </c>
      <c r="B237" s="5" t="s">
        <v>5</v>
      </c>
      <c r="C237" s="5" t="str">
        <f>"庄雍钰"</f>
        <v>庄雍钰</v>
      </c>
    </row>
    <row r="238" customHeight="1" spans="1:3">
      <c r="A238" s="5">
        <v>235</v>
      </c>
      <c r="B238" s="5" t="s">
        <v>5</v>
      </c>
      <c r="C238" s="5" t="str">
        <f>"麦惠"</f>
        <v>麦惠</v>
      </c>
    </row>
    <row r="239" customHeight="1" spans="1:3">
      <c r="A239" s="5">
        <v>236</v>
      </c>
      <c r="B239" s="5" t="s">
        <v>5</v>
      </c>
      <c r="C239" s="5" t="str">
        <f>"杨启萍"</f>
        <v>杨启萍</v>
      </c>
    </row>
    <row r="240" customHeight="1" spans="1:3">
      <c r="A240" s="5">
        <v>237</v>
      </c>
      <c r="B240" s="5" t="s">
        <v>5</v>
      </c>
      <c r="C240" s="5" t="str">
        <f>"李阳"</f>
        <v>李阳</v>
      </c>
    </row>
    <row r="241" customHeight="1" spans="1:3">
      <c r="A241" s="5">
        <v>238</v>
      </c>
      <c r="B241" s="5" t="s">
        <v>5</v>
      </c>
      <c r="C241" s="5" t="str">
        <f>"陈圆"</f>
        <v>陈圆</v>
      </c>
    </row>
    <row r="242" customHeight="1" spans="1:3">
      <c r="A242" s="5">
        <v>239</v>
      </c>
      <c r="B242" s="5" t="s">
        <v>5</v>
      </c>
      <c r="C242" s="5" t="str">
        <f>"潘小静"</f>
        <v>潘小静</v>
      </c>
    </row>
    <row r="243" customHeight="1" spans="1:3">
      <c r="A243" s="5">
        <v>240</v>
      </c>
      <c r="B243" s="5" t="s">
        <v>5</v>
      </c>
      <c r="C243" s="5" t="str">
        <f>"吉俐憬"</f>
        <v>吉俐憬</v>
      </c>
    </row>
    <row r="244" customHeight="1" spans="1:3">
      <c r="A244" s="5">
        <v>241</v>
      </c>
      <c r="B244" s="5" t="s">
        <v>5</v>
      </c>
      <c r="C244" s="5" t="str">
        <f>"谢小彬"</f>
        <v>谢小彬</v>
      </c>
    </row>
    <row r="245" customHeight="1" spans="1:3">
      <c r="A245" s="5">
        <v>242</v>
      </c>
      <c r="B245" s="5" t="s">
        <v>5</v>
      </c>
      <c r="C245" s="5" t="str">
        <f>"陈怡"</f>
        <v>陈怡</v>
      </c>
    </row>
    <row r="246" customHeight="1" spans="1:3">
      <c r="A246" s="5">
        <v>243</v>
      </c>
      <c r="B246" s="5" t="s">
        <v>5</v>
      </c>
      <c r="C246" s="5" t="str">
        <f>"蔡晨璇"</f>
        <v>蔡晨璇</v>
      </c>
    </row>
    <row r="247" customHeight="1" spans="1:3">
      <c r="A247" s="5">
        <v>244</v>
      </c>
      <c r="B247" s="5" t="s">
        <v>5</v>
      </c>
      <c r="C247" s="5" t="str">
        <f>"唐俪婷"</f>
        <v>唐俪婷</v>
      </c>
    </row>
    <row r="248" customHeight="1" spans="1:3">
      <c r="A248" s="5">
        <v>245</v>
      </c>
      <c r="B248" s="5" t="s">
        <v>5</v>
      </c>
      <c r="C248" s="5" t="str">
        <f>"吴海政"</f>
        <v>吴海政</v>
      </c>
    </row>
    <row r="249" customHeight="1" spans="1:3">
      <c r="A249" s="5">
        <v>246</v>
      </c>
      <c r="B249" s="5" t="s">
        <v>5</v>
      </c>
      <c r="C249" s="5" t="str">
        <f>"韦扬南"</f>
        <v>韦扬南</v>
      </c>
    </row>
    <row r="250" customHeight="1" spans="1:3">
      <c r="A250" s="5">
        <v>247</v>
      </c>
      <c r="B250" s="5" t="s">
        <v>5</v>
      </c>
      <c r="C250" s="5" t="str">
        <f>"许小静"</f>
        <v>许小静</v>
      </c>
    </row>
    <row r="251" customHeight="1" spans="1:3">
      <c r="A251" s="5">
        <v>248</v>
      </c>
      <c r="B251" s="5" t="s">
        <v>5</v>
      </c>
      <c r="C251" s="5" t="str">
        <f>"吴小娜"</f>
        <v>吴小娜</v>
      </c>
    </row>
    <row r="252" customHeight="1" spans="1:3">
      <c r="A252" s="5">
        <v>249</v>
      </c>
      <c r="B252" s="5" t="s">
        <v>5</v>
      </c>
      <c r="C252" s="5" t="str">
        <f>"吴美慧"</f>
        <v>吴美慧</v>
      </c>
    </row>
    <row r="253" customHeight="1" spans="1:3">
      <c r="A253" s="5">
        <v>250</v>
      </c>
      <c r="B253" s="5" t="s">
        <v>5</v>
      </c>
      <c r="C253" s="5" t="str">
        <f>"王茜"</f>
        <v>王茜</v>
      </c>
    </row>
    <row r="254" customHeight="1" spans="1:3">
      <c r="A254" s="5">
        <v>251</v>
      </c>
      <c r="B254" s="5" t="s">
        <v>5</v>
      </c>
      <c r="C254" s="5" t="str">
        <f>"袁新萍"</f>
        <v>袁新萍</v>
      </c>
    </row>
    <row r="255" customHeight="1" spans="1:3">
      <c r="A255" s="5">
        <v>252</v>
      </c>
      <c r="B255" s="5" t="s">
        <v>5</v>
      </c>
      <c r="C255" s="5" t="str">
        <f>"黄琴"</f>
        <v>黄琴</v>
      </c>
    </row>
    <row r="256" customHeight="1" spans="1:3">
      <c r="A256" s="5">
        <v>253</v>
      </c>
      <c r="B256" s="5" t="s">
        <v>5</v>
      </c>
      <c r="C256" s="5" t="str">
        <f>"符家添"</f>
        <v>符家添</v>
      </c>
    </row>
    <row r="257" customHeight="1" spans="1:3">
      <c r="A257" s="5">
        <v>254</v>
      </c>
      <c r="B257" s="5" t="s">
        <v>5</v>
      </c>
      <c r="C257" s="5" t="str">
        <f>"郑娜"</f>
        <v>郑娜</v>
      </c>
    </row>
    <row r="258" customHeight="1" spans="1:3">
      <c r="A258" s="5">
        <v>255</v>
      </c>
      <c r="B258" s="5" t="s">
        <v>5</v>
      </c>
      <c r="C258" s="5" t="str">
        <f>"吴愉"</f>
        <v>吴愉</v>
      </c>
    </row>
    <row r="259" customHeight="1" spans="1:3">
      <c r="A259" s="5">
        <v>256</v>
      </c>
      <c r="B259" s="5" t="s">
        <v>5</v>
      </c>
      <c r="C259" s="5" t="str">
        <f>"林喜娜"</f>
        <v>林喜娜</v>
      </c>
    </row>
    <row r="260" customHeight="1" spans="1:3">
      <c r="A260" s="5">
        <v>257</v>
      </c>
      <c r="B260" s="5" t="s">
        <v>5</v>
      </c>
      <c r="C260" s="5" t="str">
        <f>"王语丝"</f>
        <v>王语丝</v>
      </c>
    </row>
    <row r="261" customHeight="1" spans="1:3">
      <c r="A261" s="5">
        <v>258</v>
      </c>
      <c r="B261" s="5" t="s">
        <v>5</v>
      </c>
      <c r="C261" s="5" t="str">
        <f>"黄露颖"</f>
        <v>黄露颖</v>
      </c>
    </row>
    <row r="262" customHeight="1" spans="1:3">
      <c r="A262" s="5">
        <v>259</v>
      </c>
      <c r="B262" s="5" t="s">
        <v>5</v>
      </c>
      <c r="C262" s="5" t="str">
        <f>"陈绍帅"</f>
        <v>陈绍帅</v>
      </c>
    </row>
    <row r="263" customHeight="1" spans="1:3">
      <c r="A263" s="5">
        <v>260</v>
      </c>
      <c r="B263" s="5" t="s">
        <v>5</v>
      </c>
      <c r="C263" s="5" t="str">
        <f>"符健鹤"</f>
        <v>符健鹤</v>
      </c>
    </row>
    <row r="264" customHeight="1" spans="1:3">
      <c r="A264" s="5">
        <v>261</v>
      </c>
      <c r="B264" s="5" t="s">
        <v>5</v>
      </c>
      <c r="C264" s="5" t="str">
        <f>"刘秋丽"</f>
        <v>刘秋丽</v>
      </c>
    </row>
    <row r="265" customHeight="1" spans="1:3">
      <c r="A265" s="5">
        <v>262</v>
      </c>
      <c r="B265" s="5" t="s">
        <v>5</v>
      </c>
      <c r="C265" s="5" t="str">
        <f>"邱婷婷"</f>
        <v>邱婷婷</v>
      </c>
    </row>
    <row r="266" customHeight="1" spans="1:3">
      <c r="A266" s="5">
        <v>263</v>
      </c>
      <c r="B266" s="5" t="s">
        <v>5</v>
      </c>
      <c r="C266" s="5" t="str">
        <f>"陈美娇"</f>
        <v>陈美娇</v>
      </c>
    </row>
    <row r="267" customHeight="1" spans="1:3">
      <c r="A267" s="5">
        <v>264</v>
      </c>
      <c r="B267" s="5" t="s">
        <v>6</v>
      </c>
      <c r="C267" s="5" t="str">
        <f>"郑天琪"</f>
        <v>郑天琪</v>
      </c>
    </row>
    <row r="268" customHeight="1" spans="1:3">
      <c r="A268" s="5">
        <v>265</v>
      </c>
      <c r="B268" s="5" t="s">
        <v>6</v>
      </c>
      <c r="C268" s="5" t="str">
        <f>"张馨予"</f>
        <v>张馨予</v>
      </c>
    </row>
    <row r="269" customHeight="1" spans="1:3">
      <c r="A269" s="5">
        <v>266</v>
      </c>
      <c r="B269" s="5" t="s">
        <v>6</v>
      </c>
      <c r="C269" s="5" t="str">
        <f>"彭昌海"</f>
        <v>彭昌海</v>
      </c>
    </row>
    <row r="270" customHeight="1" spans="1:3">
      <c r="A270" s="5">
        <v>267</v>
      </c>
      <c r="B270" s="5" t="s">
        <v>6</v>
      </c>
      <c r="C270" s="5" t="str">
        <f>"王丽敏"</f>
        <v>王丽敏</v>
      </c>
    </row>
    <row r="271" customHeight="1" spans="1:3">
      <c r="A271" s="5">
        <v>268</v>
      </c>
      <c r="B271" s="5" t="s">
        <v>6</v>
      </c>
      <c r="C271" s="5" t="str">
        <f>"文铭洁"</f>
        <v>文铭洁</v>
      </c>
    </row>
    <row r="272" customHeight="1" spans="1:3">
      <c r="A272" s="5">
        <v>269</v>
      </c>
      <c r="B272" s="5" t="s">
        <v>6</v>
      </c>
      <c r="C272" s="5" t="str">
        <f>"李婷"</f>
        <v>李婷</v>
      </c>
    </row>
    <row r="273" customHeight="1" spans="1:3">
      <c r="A273" s="5">
        <v>270</v>
      </c>
      <c r="B273" s="5" t="s">
        <v>6</v>
      </c>
      <c r="C273" s="5" t="str">
        <f>"林敏"</f>
        <v>林敏</v>
      </c>
    </row>
    <row r="274" customHeight="1" spans="1:3">
      <c r="A274" s="5">
        <v>271</v>
      </c>
      <c r="B274" s="5" t="s">
        <v>6</v>
      </c>
      <c r="C274" s="5" t="str">
        <f>"吴如俊"</f>
        <v>吴如俊</v>
      </c>
    </row>
    <row r="275" customHeight="1" spans="1:3">
      <c r="A275" s="5">
        <v>272</v>
      </c>
      <c r="B275" s="5" t="s">
        <v>6</v>
      </c>
      <c r="C275" s="5" t="str">
        <f>"王康锭"</f>
        <v>王康锭</v>
      </c>
    </row>
    <row r="276" customHeight="1" spans="1:3">
      <c r="A276" s="5">
        <v>273</v>
      </c>
      <c r="B276" s="5" t="s">
        <v>6</v>
      </c>
      <c r="C276" s="5" t="str">
        <f>"李位霞"</f>
        <v>李位霞</v>
      </c>
    </row>
    <row r="277" customHeight="1" spans="1:3">
      <c r="A277" s="5">
        <v>274</v>
      </c>
      <c r="B277" s="5" t="s">
        <v>6</v>
      </c>
      <c r="C277" s="5" t="str">
        <f>"许雯婕"</f>
        <v>许雯婕</v>
      </c>
    </row>
    <row r="278" customHeight="1" spans="1:3">
      <c r="A278" s="5">
        <v>275</v>
      </c>
      <c r="B278" s="5" t="s">
        <v>6</v>
      </c>
      <c r="C278" s="5" t="str">
        <f>"邹瑶琳"</f>
        <v>邹瑶琳</v>
      </c>
    </row>
    <row r="279" customHeight="1" spans="1:3">
      <c r="A279" s="5">
        <v>276</v>
      </c>
      <c r="B279" s="5" t="s">
        <v>6</v>
      </c>
      <c r="C279" s="5" t="str">
        <f>"王振发"</f>
        <v>王振发</v>
      </c>
    </row>
    <row r="280" customHeight="1" spans="1:3">
      <c r="A280" s="5">
        <v>277</v>
      </c>
      <c r="B280" s="5" t="s">
        <v>6</v>
      </c>
      <c r="C280" s="5" t="str">
        <f>"邢增标"</f>
        <v>邢增标</v>
      </c>
    </row>
    <row r="281" customHeight="1" spans="1:3">
      <c r="A281" s="5">
        <v>278</v>
      </c>
      <c r="B281" s="5" t="s">
        <v>6</v>
      </c>
      <c r="C281" s="5" t="str">
        <f>"金咸临"</f>
        <v>金咸临</v>
      </c>
    </row>
    <row r="282" customHeight="1" spans="1:3">
      <c r="A282" s="5">
        <v>279</v>
      </c>
      <c r="B282" s="5" t="s">
        <v>6</v>
      </c>
      <c r="C282" s="5" t="str">
        <f>"杨悦"</f>
        <v>杨悦</v>
      </c>
    </row>
    <row r="283" customHeight="1" spans="1:3">
      <c r="A283" s="5">
        <v>280</v>
      </c>
      <c r="B283" s="5" t="s">
        <v>6</v>
      </c>
      <c r="C283" s="5" t="str">
        <f>"沈炳兆"</f>
        <v>沈炳兆</v>
      </c>
    </row>
    <row r="284" customHeight="1" spans="1:3">
      <c r="A284" s="5">
        <v>281</v>
      </c>
      <c r="B284" s="5" t="s">
        <v>6</v>
      </c>
      <c r="C284" s="5" t="str">
        <f>"令彦强"</f>
        <v>令彦强</v>
      </c>
    </row>
    <row r="285" customHeight="1" spans="1:3">
      <c r="A285" s="5">
        <v>282</v>
      </c>
      <c r="B285" s="5" t="s">
        <v>6</v>
      </c>
      <c r="C285" s="5" t="str">
        <f>"王秀娟"</f>
        <v>王秀娟</v>
      </c>
    </row>
    <row r="286" customHeight="1" spans="1:3">
      <c r="A286" s="5">
        <v>283</v>
      </c>
      <c r="B286" s="5" t="s">
        <v>6</v>
      </c>
      <c r="C286" s="5" t="str">
        <f>"王智娴"</f>
        <v>王智娴</v>
      </c>
    </row>
    <row r="287" customHeight="1" spans="1:3">
      <c r="A287" s="5">
        <v>284</v>
      </c>
      <c r="B287" s="5" t="s">
        <v>6</v>
      </c>
      <c r="C287" s="5" t="str">
        <f>"邱小暖"</f>
        <v>邱小暖</v>
      </c>
    </row>
    <row r="288" customHeight="1" spans="1:3">
      <c r="A288" s="5">
        <v>285</v>
      </c>
      <c r="B288" s="5" t="s">
        <v>6</v>
      </c>
      <c r="C288" s="5" t="str">
        <f>"云艳苗"</f>
        <v>云艳苗</v>
      </c>
    </row>
    <row r="289" customHeight="1" spans="1:3">
      <c r="A289" s="5">
        <v>286</v>
      </c>
      <c r="B289" s="5" t="s">
        <v>6</v>
      </c>
      <c r="C289" s="5" t="str">
        <f>"陈慧"</f>
        <v>陈慧</v>
      </c>
    </row>
    <row r="290" customHeight="1" spans="1:3">
      <c r="A290" s="5">
        <v>287</v>
      </c>
      <c r="B290" s="5" t="s">
        <v>6</v>
      </c>
      <c r="C290" s="5" t="str">
        <f>"吴艳"</f>
        <v>吴艳</v>
      </c>
    </row>
    <row r="291" customHeight="1" spans="1:3">
      <c r="A291" s="5">
        <v>288</v>
      </c>
      <c r="B291" s="5" t="s">
        <v>6</v>
      </c>
      <c r="C291" s="5" t="str">
        <f>"李杏"</f>
        <v>李杏</v>
      </c>
    </row>
    <row r="292" customHeight="1" spans="1:3">
      <c r="A292" s="5">
        <v>289</v>
      </c>
      <c r="B292" s="5" t="s">
        <v>6</v>
      </c>
      <c r="C292" s="5" t="str">
        <f>"许明文"</f>
        <v>许明文</v>
      </c>
    </row>
    <row r="293" customHeight="1" spans="1:3">
      <c r="A293" s="5">
        <v>290</v>
      </c>
      <c r="B293" s="5" t="s">
        <v>6</v>
      </c>
      <c r="C293" s="5" t="str">
        <f>"张杰秀"</f>
        <v>张杰秀</v>
      </c>
    </row>
    <row r="294" customHeight="1" spans="1:3">
      <c r="A294" s="5">
        <v>291</v>
      </c>
      <c r="B294" s="5" t="s">
        <v>6</v>
      </c>
      <c r="C294" s="5" t="str">
        <f>"杨绘婷"</f>
        <v>杨绘婷</v>
      </c>
    </row>
    <row r="295" customHeight="1" spans="1:3">
      <c r="A295" s="5">
        <v>292</v>
      </c>
      <c r="B295" s="5" t="s">
        <v>6</v>
      </c>
      <c r="C295" s="5" t="str">
        <f>"王晓瑜"</f>
        <v>王晓瑜</v>
      </c>
    </row>
    <row r="296" customHeight="1" spans="1:3">
      <c r="A296" s="5">
        <v>293</v>
      </c>
      <c r="B296" s="5" t="s">
        <v>6</v>
      </c>
      <c r="C296" s="5" t="str">
        <f>"黄发玲"</f>
        <v>黄发玲</v>
      </c>
    </row>
    <row r="297" customHeight="1" spans="1:3">
      <c r="A297" s="5">
        <v>294</v>
      </c>
      <c r="B297" s="5" t="s">
        <v>6</v>
      </c>
      <c r="C297" s="5" t="str">
        <f>"杨阳"</f>
        <v>杨阳</v>
      </c>
    </row>
    <row r="298" customHeight="1" spans="1:3">
      <c r="A298" s="5">
        <v>295</v>
      </c>
      <c r="B298" s="5" t="s">
        <v>6</v>
      </c>
      <c r="C298" s="5" t="str">
        <f>"李婧"</f>
        <v>李婧</v>
      </c>
    </row>
    <row r="299" customHeight="1" spans="1:3">
      <c r="A299" s="5">
        <v>296</v>
      </c>
      <c r="B299" s="5" t="s">
        <v>6</v>
      </c>
      <c r="C299" s="5" t="str">
        <f>" 唐弘雍"</f>
        <v> 唐弘雍</v>
      </c>
    </row>
    <row r="300" customHeight="1" spans="1:3">
      <c r="A300" s="5">
        <v>297</v>
      </c>
      <c r="B300" s="5" t="s">
        <v>7</v>
      </c>
      <c r="C300" s="5" t="str">
        <f>"王谋薇"</f>
        <v>王谋薇</v>
      </c>
    </row>
    <row r="301" customHeight="1" spans="1:3">
      <c r="A301" s="5">
        <v>298</v>
      </c>
      <c r="B301" s="5" t="s">
        <v>7</v>
      </c>
      <c r="C301" s="5" t="str">
        <f>"赵会达"</f>
        <v>赵会达</v>
      </c>
    </row>
    <row r="302" customHeight="1" spans="1:3">
      <c r="A302" s="5">
        <v>299</v>
      </c>
      <c r="B302" s="5" t="s">
        <v>7</v>
      </c>
      <c r="C302" s="5" t="str">
        <f>"李皜真"</f>
        <v>李皜真</v>
      </c>
    </row>
    <row r="303" customHeight="1" spans="1:3">
      <c r="A303" s="5">
        <v>300</v>
      </c>
      <c r="B303" s="5" t="s">
        <v>7</v>
      </c>
      <c r="C303" s="5" t="str">
        <f>"李琳"</f>
        <v>李琳</v>
      </c>
    </row>
    <row r="304" customHeight="1" spans="1:3">
      <c r="A304" s="5">
        <v>301</v>
      </c>
      <c r="B304" s="5" t="s">
        <v>7</v>
      </c>
      <c r="C304" s="5" t="str">
        <f>"符健霞"</f>
        <v>符健霞</v>
      </c>
    </row>
    <row r="305" customHeight="1" spans="1:3">
      <c r="A305" s="5">
        <v>302</v>
      </c>
      <c r="B305" s="5" t="s">
        <v>7</v>
      </c>
      <c r="C305" s="5" t="str">
        <f>"胥林帅"</f>
        <v>胥林帅</v>
      </c>
    </row>
    <row r="306" customHeight="1" spans="1:3">
      <c r="A306" s="5">
        <v>303</v>
      </c>
      <c r="B306" s="5" t="s">
        <v>7</v>
      </c>
      <c r="C306" s="5" t="str">
        <f>"李霖峰"</f>
        <v>李霖峰</v>
      </c>
    </row>
    <row r="307" customHeight="1" spans="1:3">
      <c r="A307" s="5">
        <v>304</v>
      </c>
      <c r="B307" s="5" t="s">
        <v>7</v>
      </c>
      <c r="C307" s="5" t="str">
        <f>"王海云"</f>
        <v>王海云</v>
      </c>
    </row>
    <row r="308" customHeight="1" spans="1:3">
      <c r="A308" s="5">
        <v>305</v>
      </c>
      <c r="B308" s="5" t="s">
        <v>7</v>
      </c>
      <c r="C308" s="5" t="str">
        <f>"梁丽娟"</f>
        <v>梁丽娟</v>
      </c>
    </row>
    <row r="309" customHeight="1" spans="1:3">
      <c r="A309" s="5">
        <v>306</v>
      </c>
      <c r="B309" s="5" t="s">
        <v>7</v>
      </c>
      <c r="C309" s="5" t="str">
        <f>"马文慧"</f>
        <v>马文慧</v>
      </c>
    </row>
    <row r="310" customHeight="1" spans="1:3">
      <c r="A310" s="5">
        <v>307</v>
      </c>
      <c r="B310" s="5" t="s">
        <v>7</v>
      </c>
      <c r="C310" s="5" t="str">
        <f>"王雅萍"</f>
        <v>王雅萍</v>
      </c>
    </row>
    <row r="311" customHeight="1" spans="1:3">
      <c r="A311" s="5">
        <v>308</v>
      </c>
      <c r="B311" s="5" t="s">
        <v>7</v>
      </c>
      <c r="C311" s="5" t="str">
        <f>"刘梦奇"</f>
        <v>刘梦奇</v>
      </c>
    </row>
    <row r="312" customHeight="1" spans="1:3">
      <c r="A312" s="5">
        <v>309</v>
      </c>
      <c r="B312" s="5" t="s">
        <v>7</v>
      </c>
      <c r="C312" s="5" t="str">
        <f>"曾鹏"</f>
        <v>曾鹏</v>
      </c>
    </row>
    <row r="313" customHeight="1" spans="1:3">
      <c r="A313" s="5">
        <v>310</v>
      </c>
      <c r="B313" s="5" t="s">
        <v>7</v>
      </c>
      <c r="C313" s="5" t="str">
        <f>"符大林"</f>
        <v>符大林</v>
      </c>
    </row>
    <row r="314" customHeight="1" spans="1:3">
      <c r="A314" s="5">
        <v>311</v>
      </c>
      <c r="B314" s="5" t="s">
        <v>7</v>
      </c>
      <c r="C314" s="5" t="str">
        <f>"迟欣阳"</f>
        <v>迟欣阳</v>
      </c>
    </row>
    <row r="315" customHeight="1" spans="1:3">
      <c r="A315" s="5">
        <v>312</v>
      </c>
      <c r="B315" s="5" t="s">
        <v>7</v>
      </c>
      <c r="C315" s="5" t="str">
        <f>"陈金玉"</f>
        <v>陈金玉</v>
      </c>
    </row>
    <row r="316" customHeight="1" spans="1:3">
      <c r="A316" s="5">
        <v>313</v>
      </c>
      <c r="B316" s="5" t="s">
        <v>7</v>
      </c>
      <c r="C316" s="5" t="str">
        <f>"林玉娥"</f>
        <v>林玉娥</v>
      </c>
    </row>
    <row r="317" customHeight="1" spans="1:3">
      <c r="A317" s="5">
        <v>314</v>
      </c>
      <c r="B317" s="5" t="s">
        <v>7</v>
      </c>
      <c r="C317" s="5" t="str">
        <f>"张涵"</f>
        <v>张涵</v>
      </c>
    </row>
    <row r="318" customHeight="1" spans="1:3">
      <c r="A318" s="5">
        <v>315</v>
      </c>
      <c r="B318" s="5" t="s">
        <v>7</v>
      </c>
      <c r="C318" s="5" t="str">
        <f>"王靓"</f>
        <v>王靓</v>
      </c>
    </row>
    <row r="319" customHeight="1" spans="1:3">
      <c r="A319" s="5">
        <v>316</v>
      </c>
      <c r="B319" s="5" t="s">
        <v>7</v>
      </c>
      <c r="C319" s="5" t="str">
        <f>"卢昭凤"</f>
        <v>卢昭凤</v>
      </c>
    </row>
    <row r="320" customHeight="1" spans="1:3">
      <c r="A320" s="5">
        <v>317</v>
      </c>
      <c r="B320" s="5" t="s">
        <v>7</v>
      </c>
      <c r="C320" s="5" t="str">
        <f>"程建阳"</f>
        <v>程建阳</v>
      </c>
    </row>
    <row r="321" customHeight="1" spans="1:3">
      <c r="A321" s="5">
        <v>318</v>
      </c>
      <c r="B321" s="5" t="s">
        <v>7</v>
      </c>
      <c r="C321" s="5" t="str">
        <f>"熊佩云"</f>
        <v>熊佩云</v>
      </c>
    </row>
    <row r="322" customHeight="1" spans="1:3">
      <c r="A322" s="5">
        <v>319</v>
      </c>
      <c r="B322" s="5" t="s">
        <v>7</v>
      </c>
      <c r="C322" s="5" t="str">
        <f>"姚彦羽"</f>
        <v>姚彦羽</v>
      </c>
    </row>
    <row r="323" customHeight="1" spans="1:3">
      <c r="A323" s="5">
        <v>320</v>
      </c>
      <c r="B323" s="5" t="s">
        <v>7</v>
      </c>
      <c r="C323" s="5" t="str">
        <f>"高嘉乐"</f>
        <v>高嘉乐</v>
      </c>
    </row>
    <row r="324" customHeight="1" spans="1:3">
      <c r="A324" s="5">
        <v>321</v>
      </c>
      <c r="B324" s="5" t="s">
        <v>7</v>
      </c>
      <c r="C324" s="5" t="str">
        <f>"周小妃"</f>
        <v>周小妃</v>
      </c>
    </row>
    <row r="325" customHeight="1" spans="1:3">
      <c r="A325" s="5">
        <v>322</v>
      </c>
      <c r="B325" s="5" t="s">
        <v>7</v>
      </c>
      <c r="C325" s="5" t="str">
        <f>"何紫琦"</f>
        <v>何紫琦</v>
      </c>
    </row>
    <row r="326" customHeight="1" spans="1:3">
      <c r="A326" s="5">
        <v>323</v>
      </c>
      <c r="B326" s="5" t="s">
        <v>7</v>
      </c>
      <c r="C326" s="5" t="str">
        <f>"杨泽栋"</f>
        <v>杨泽栋</v>
      </c>
    </row>
    <row r="327" customHeight="1" spans="1:3">
      <c r="A327" s="5">
        <v>324</v>
      </c>
      <c r="B327" s="5" t="s">
        <v>7</v>
      </c>
      <c r="C327" s="5" t="str">
        <f>"林少妃"</f>
        <v>林少妃</v>
      </c>
    </row>
    <row r="328" customHeight="1" spans="1:3">
      <c r="A328" s="5">
        <v>325</v>
      </c>
      <c r="B328" s="5" t="s">
        <v>7</v>
      </c>
      <c r="C328" s="5" t="str">
        <f>"陈翠"</f>
        <v>陈翠</v>
      </c>
    </row>
    <row r="329" customHeight="1" spans="1:3">
      <c r="A329" s="5">
        <v>326</v>
      </c>
      <c r="B329" s="5" t="s">
        <v>7</v>
      </c>
      <c r="C329" s="5" t="str">
        <f>"赵婕"</f>
        <v>赵婕</v>
      </c>
    </row>
    <row r="330" customHeight="1" spans="1:3">
      <c r="A330" s="5">
        <v>327</v>
      </c>
      <c r="B330" s="5" t="s">
        <v>7</v>
      </c>
      <c r="C330" s="5" t="str">
        <f>"吴伊芸"</f>
        <v>吴伊芸</v>
      </c>
    </row>
    <row r="331" customHeight="1" spans="1:3">
      <c r="A331" s="5">
        <v>328</v>
      </c>
      <c r="B331" s="5" t="s">
        <v>7</v>
      </c>
      <c r="C331" s="5" t="str">
        <f>"王颖"</f>
        <v>王颖</v>
      </c>
    </row>
    <row r="332" customHeight="1" spans="1:3">
      <c r="A332" s="5">
        <v>329</v>
      </c>
      <c r="B332" s="5" t="s">
        <v>7</v>
      </c>
      <c r="C332" s="5" t="str">
        <f>"郭冰"</f>
        <v>郭冰</v>
      </c>
    </row>
    <row r="333" customHeight="1" spans="1:3">
      <c r="A333" s="5">
        <v>330</v>
      </c>
      <c r="B333" s="5" t="s">
        <v>7</v>
      </c>
      <c r="C333" s="5" t="str">
        <f>"成玉皓"</f>
        <v>成玉皓</v>
      </c>
    </row>
    <row r="334" customHeight="1" spans="1:3">
      <c r="A334" s="5">
        <v>331</v>
      </c>
      <c r="B334" s="5" t="s">
        <v>7</v>
      </c>
      <c r="C334" s="5" t="str">
        <f>"曾宪恺"</f>
        <v>曾宪恺</v>
      </c>
    </row>
    <row r="335" customHeight="1" spans="1:3">
      <c r="A335" s="5">
        <v>332</v>
      </c>
      <c r="B335" s="5" t="s">
        <v>7</v>
      </c>
      <c r="C335" s="5" t="str">
        <f>"王朝培"</f>
        <v>王朝培</v>
      </c>
    </row>
    <row r="336" customHeight="1" spans="1:3">
      <c r="A336" s="5">
        <v>333</v>
      </c>
      <c r="B336" s="5" t="s">
        <v>8</v>
      </c>
      <c r="C336" s="5" t="str">
        <f>"曾媛"</f>
        <v>曾媛</v>
      </c>
    </row>
    <row r="337" customHeight="1" spans="1:3">
      <c r="A337" s="5">
        <v>334</v>
      </c>
      <c r="B337" s="5" t="s">
        <v>8</v>
      </c>
      <c r="C337" s="5" t="str">
        <f>"刘小翠"</f>
        <v>刘小翠</v>
      </c>
    </row>
    <row r="338" customHeight="1" spans="1:3">
      <c r="A338" s="5">
        <v>335</v>
      </c>
      <c r="B338" s="5" t="s">
        <v>8</v>
      </c>
      <c r="C338" s="5" t="str">
        <f>"陈淑金"</f>
        <v>陈淑金</v>
      </c>
    </row>
    <row r="339" customHeight="1" spans="1:3">
      <c r="A339" s="5">
        <v>336</v>
      </c>
      <c r="B339" s="5" t="s">
        <v>8</v>
      </c>
      <c r="C339" s="5" t="str">
        <f>"黄志幻"</f>
        <v>黄志幻</v>
      </c>
    </row>
    <row r="340" customHeight="1" spans="1:3">
      <c r="A340" s="5">
        <v>337</v>
      </c>
      <c r="B340" s="5" t="s">
        <v>8</v>
      </c>
      <c r="C340" s="5" t="str">
        <f>"李娟"</f>
        <v>李娟</v>
      </c>
    </row>
    <row r="341" customHeight="1" spans="1:3">
      <c r="A341" s="5">
        <v>338</v>
      </c>
      <c r="B341" s="5" t="s">
        <v>8</v>
      </c>
      <c r="C341" s="5" t="str">
        <f>"邱丽翔"</f>
        <v>邱丽翔</v>
      </c>
    </row>
    <row r="342" customHeight="1" spans="1:3">
      <c r="A342" s="5">
        <v>339</v>
      </c>
      <c r="B342" s="5" t="s">
        <v>8</v>
      </c>
      <c r="C342" s="5" t="str">
        <f>"林海秋"</f>
        <v>林海秋</v>
      </c>
    </row>
    <row r="343" customHeight="1" spans="1:3">
      <c r="A343" s="5">
        <v>340</v>
      </c>
      <c r="B343" s="5" t="s">
        <v>8</v>
      </c>
      <c r="C343" s="5" t="str">
        <f>"符步怜"</f>
        <v>符步怜</v>
      </c>
    </row>
    <row r="344" customHeight="1" spans="1:3">
      <c r="A344" s="5">
        <v>341</v>
      </c>
      <c r="B344" s="5" t="s">
        <v>8</v>
      </c>
      <c r="C344" s="5" t="str">
        <f>"王慧芳"</f>
        <v>王慧芳</v>
      </c>
    </row>
    <row r="345" customHeight="1" spans="1:3">
      <c r="A345" s="5">
        <v>342</v>
      </c>
      <c r="B345" s="5" t="s">
        <v>8</v>
      </c>
      <c r="C345" s="5" t="str">
        <f>"王叁益"</f>
        <v>王叁益</v>
      </c>
    </row>
    <row r="346" customHeight="1" spans="1:3">
      <c r="A346" s="5">
        <v>343</v>
      </c>
      <c r="B346" s="5" t="s">
        <v>8</v>
      </c>
      <c r="C346" s="5" t="str">
        <f>"符其荣"</f>
        <v>符其荣</v>
      </c>
    </row>
    <row r="347" customHeight="1" spans="1:3">
      <c r="A347" s="5">
        <v>344</v>
      </c>
      <c r="B347" s="5" t="s">
        <v>8</v>
      </c>
      <c r="C347" s="5" t="str">
        <f>"王紫萍"</f>
        <v>王紫萍</v>
      </c>
    </row>
    <row r="348" customHeight="1" spans="1:3">
      <c r="A348" s="5">
        <v>345</v>
      </c>
      <c r="B348" s="5" t="s">
        <v>8</v>
      </c>
      <c r="C348" s="5" t="str">
        <f>"陈彩凤"</f>
        <v>陈彩凤</v>
      </c>
    </row>
    <row r="349" customHeight="1" spans="1:3">
      <c r="A349" s="5">
        <v>346</v>
      </c>
      <c r="B349" s="5" t="s">
        <v>8</v>
      </c>
      <c r="C349" s="5" t="str">
        <f>"林静"</f>
        <v>林静</v>
      </c>
    </row>
    <row r="350" customHeight="1" spans="1:3">
      <c r="A350" s="5">
        <v>347</v>
      </c>
      <c r="B350" s="5" t="s">
        <v>8</v>
      </c>
      <c r="C350" s="5" t="str">
        <f>"吴钟文"</f>
        <v>吴钟文</v>
      </c>
    </row>
    <row r="351" customHeight="1" spans="1:3">
      <c r="A351" s="5">
        <v>348</v>
      </c>
      <c r="B351" s="5" t="s">
        <v>8</v>
      </c>
      <c r="C351" s="5" t="str">
        <f>"刘亚之"</f>
        <v>刘亚之</v>
      </c>
    </row>
    <row r="352" customHeight="1" spans="1:3">
      <c r="A352" s="5">
        <v>349</v>
      </c>
      <c r="B352" s="5" t="s">
        <v>8</v>
      </c>
      <c r="C352" s="5" t="str">
        <f>"谢廷健"</f>
        <v>谢廷健</v>
      </c>
    </row>
    <row r="353" customHeight="1" spans="1:3">
      <c r="A353" s="5">
        <v>350</v>
      </c>
      <c r="B353" s="5" t="s">
        <v>8</v>
      </c>
      <c r="C353" s="5" t="str">
        <f>"陈雪艳"</f>
        <v>陈雪艳</v>
      </c>
    </row>
    <row r="354" customHeight="1" spans="1:3">
      <c r="A354" s="5">
        <v>351</v>
      </c>
      <c r="B354" s="5" t="s">
        <v>8</v>
      </c>
      <c r="C354" s="5" t="str">
        <f>"杜俊俊"</f>
        <v>杜俊俊</v>
      </c>
    </row>
    <row r="355" customHeight="1" spans="1:3">
      <c r="A355" s="5">
        <v>352</v>
      </c>
      <c r="B355" s="5" t="s">
        <v>8</v>
      </c>
      <c r="C355" s="5" t="str">
        <f>"陈传帅"</f>
        <v>陈传帅</v>
      </c>
    </row>
    <row r="356" customHeight="1" spans="1:3">
      <c r="A356" s="5">
        <v>353</v>
      </c>
      <c r="B356" s="5" t="s">
        <v>8</v>
      </c>
      <c r="C356" s="5" t="str">
        <f>"梁丽婷"</f>
        <v>梁丽婷</v>
      </c>
    </row>
    <row r="357" customHeight="1" spans="1:3">
      <c r="A357" s="5">
        <v>354</v>
      </c>
      <c r="B357" s="5" t="s">
        <v>8</v>
      </c>
      <c r="C357" s="5" t="str">
        <f>"叶华玉"</f>
        <v>叶华玉</v>
      </c>
    </row>
  </sheetData>
  <mergeCells count="1">
    <mergeCell ref="A2:C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（合格）海南省慈善总会办公室公开招聘工作人员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2020-12-21T03:27:00Z</dcterms:created>
  <dcterms:modified xsi:type="dcterms:W3CDTF">2020-12-21T08:18:32Z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