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94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49" authorId="0">
      <text>
        <r>
          <rPr>
            <sz val="9"/>
            <rFont val="宋体"/>
            <family val="2"/>
          </rPr>
          <t>具体内容:
透露个人信息</t>
        </r>
      </text>
    </comment>
  </commentList>
</comments>
</file>

<file path=xl/sharedStrings.xml><?xml version="1.0" encoding="utf-8"?>
<sst xmlns="http://schemas.openxmlformats.org/spreadsheetml/2006/main" count="176" uniqueCount="78">
  <si>
    <t>附件1</t>
  </si>
  <si>
    <r>
      <rPr>
        <sz val="12"/>
        <color rgb="FF000000"/>
        <rFont val="方正小标宋简体"/>
        <family val="2"/>
      </rPr>
      <t>五指山市2020年面向社会考核招聘基层卫生事业单位专业技术人员考试成绩表</t>
    </r>
    <r>
      <rPr>
        <b/>
        <sz val="16"/>
        <color rgb="FF000000"/>
        <rFont val="宋体"/>
        <family val="2"/>
      </rPr>
      <t xml:space="preserve">
</t>
    </r>
  </si>
  <si>
    <t>序号</t>
  </si>
  <si>
    <t>报考岗位</t>
  </si>
  <si>
    <t>身份证号后6位</t>
  </si>
  <si>
    <t>姓名</t>
  </si>
  <si>
    <t>考试成绩</t>
  </si>
  <si>
    <t>排名</t>
  </si>
  <si>
    <t>备注</t>
  </si>
  <si>
    <t>f</t>
  </si>
  <si>
    <t>0201_乡村医生</t>
  </si>
  <si>
    <t>缺考</t>
  </si>
  <si>
    <t>0202_全科医生</t>
  </si>
  <si>
    <t>23321X</t>
  </si>
  <si>
    <t>0205_临床医生</t>
  </si>
  <si>
    <t>080029</t>
  </si>
  <si>
    <t>3</t>
  </si>
  <si>
    <t>4</t>
  </si>
  <si>
    <t>042325</t>
  </si>
  <si>
    <t>5</t>
  </si>
  <si>
    <t>01681X</t>
  </si>
  <si>
    <t>6</t>
  </si>
  <si>
    <t>082212</t>
  </si>
  <si>
    <t>7</t>
  </si>
  <si>
    <t>081328</t>
  </si>
  <si>
    <t>04322X</t>
  </si>
  <si>
    <t>053576</t>
  </si>
  <si>
    <t>010015</t>
  </si>
  <si>
    <t>25171X</t>
  </si>
  <si>
    <t>024243</t>
  </si>
  <si>
    <t>0206_中医医生</t>
  </si>
  <si>
    <t>69.67</t>
  </si>
  <si>
    <t>1</t>
  </si>
  <si>
    <t>052929</t>
  </si>
  <si>
    <t>62.00</t>
  </si>
  <si>
    <t>2</t>
  </si>
  <si>
    <t>043929</t>
  </si>
  <si>
    <t>0207_药剂</t>
  </si>
  <si>
    <t>79.67</t>
  </si>
  <si>
    <t>06402X</t>
  </si>
  <si>
    <t>79.33</t>
  </si>
  <si>
    <t>74.00</t>
  </si>
  <si>
    <t>063282</t>
  </si>
  <si>
    <t>72.67</t>
  </si>
  <si>
    <t>68.33</t>
  </si>
  <si>
    <t>66.67</t>
  </si>
  <si>
    <t>66.00</t>
  </si>
  <si>
    <t>64.00</t>
  </si>
  <si>
    <t>8</t>
  </si>
  <si>
    <t>010441</t>
  </si>
  <si>
    <t>62.33</t>
  </si>
  <si>
    <t>9</t>
  </si>
  <si>
    <t>61.33</t>
  </si>
  <si>
    <t>10</t>
  </si>
  <si>
    <t>022759</t>
  </si>
  <si>
    <t>61.00</t>
  </si>
  <si>
    <t>11</t>
  </si>
  <si>
    <t>20171X</t>
  </si>
  <si>
    <t>60.33</t>
  </si>
  <si>
    <t>12</t>
  </si>
  <si>
    <t>60.00</t>
  </si>
  <si>
    <t>13</t>
  </si>
  <si>
    <t>0</t>
  </si>
  <si>
    <t>060928</t>
  </si>
  <si>
    <t>30508X</t>
  </si>
  <si>
    <t>014890</t>
  </si>
  <si>
    <t>022362</t>
  </si>
  <si>
    <t>15322X</t>
  </si>
  <si>
    <t>0208_检验</t>
  </si>
  <si>
    <t>72.33</t>
  </si>
  <si>
    <t>010511</t>
  </si>
  <si>
    <t>65.00</t>
  </si>
  <si>
    <t>03644X</t>
  </si>
  <si>
    <t>0209_助产士</t>
  </si>
  <si>
    <t>66.50</t>
  </si>
  <si>
    <t>074241</t>
  </si>
  <si>
    <t>61.83</t>
  </si>
  <si>
    <t>0210_消毒杀虫病媒科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</si>
</sst>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黑体"/>
      <family val="2"/>
    </font>
    <font>
      <sz val="12"/>
      <color rgb="FF000000"/>
      <name val="方正小标宋简体"/>
      <family val="2"/>
    </font>
    <font>
      <b/>
      <sz val="16"/>
      <color indexed="8"/>
      <name val="宋体"/>
      <family val="2"/>
    </font>
    <font>
      <sz val="12"/>
      <color indexed="8"/>
      <name val="宋体"/>
      <family val="2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rgb="FF000000"/>
      <name val="宋体"/>
      <family val="2"/>
    </font>
    <font>
      <b/>
      <sz val="8"/>
      <name val="Calibri"/>
      <family val="2"/>
    </font>
    <font>
      <sz val="9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22" fillId="11" borderId="1" applyNumberFormat="0" applyProtection="0">
      <alignment/>
    </xf>
    <xf numFmtId="0" fontId="7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66"/>
  <sheetViews>
    <sheetView tabSelected="1" workbookViewId="0" topLeftCell="A47">
      <selection activeCell="A14" sqref="A14:A22"/>
    </sheetView>
  </sheetViews>
  <sheetFormatPr defaultColWidth="31.8515625" defaultRowHeight="15" outlineLevelCol="7"/>
  <cols>
    <col min="1" max="1" width="7.8515625" style="0" customWidth="1"/>
    <col min="2" max="2" width="19.7109375" style="0" customWidth="1"/>
    <col min="3" max="3" width="13.8515625" style="0" customWidth="1"/>
    <col min="4" max="4" width="9.00390625" style="0" customWidth="1"/>
    <col min="5" max="5" width="10.00390625" style="0" customWidth="1"/>
    <col min="6" max="6" width="7.57421875" style="0" customWidth="1"/>
    <col min="7" max="7" width="10.00390625" style="0" customWidth="1"/>
    <col min="8" max="8" width="33.8515625" style="1" customWidth="1"/>
    <col min="9" max="32" width="33.8515625" style="0" customWidth="1"/>
    <col min="33" max="16352" width="31.8515625" style="0" customWidth="1"/>
    <col min="16353" max="16383" width="33.8515625" style="0" customWidth="1"/>
  </cols>
  <sheetData>
    <row r="1" ht="14.25">
      <c r="A1" s="2" t="s">
        <v>0</v>
      </c>
    </row>
    <row r="2" spans="1:7" ht="32.5" customHeight="1">
      <c r="A2" s="3" t="s">
        <v>1</v>
      </c>
      <c r="B2" s="4"/>
      <c r="C2" s="4"/>
      <c r="D2" s="4"/>
      <c r="E2" s="4"/>
      <c r="F2" s="4"/>
      <c r="G2" s="4"/>
    </row>
    <row r="3" spans="1:8" ht="16.2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1" t="s">
        <v>9</v>
      </c>
    </row>
    <row r="4" spans="1:7" ht="14.25">
      <c r="A4" s="8">
        <v>1</v>
      </c>
      <c r="B4" s="8" t="s">
        <v>10</v>
      </c>
      <c r="C4" s="9">
        <v>101662</v>
      </c>
      <c r="D4" s="8" t="str">
        <f>"符艳梅"</f>
        <v>符艳梅</v>
      </c>
      <c r="E4" s="10">
        <v>84</v>
      </c>
      <c r="F4" s="11">
        <v>1</v>
      </c>
      <c r="G4" s="8"/>
    </row>
    <row r="5" spans="1:7" ht="14.25">
      <c r="A5" s="8">
        <v>2</v>
      </c>
      <c r="B5" s="8" t="s">
        <v>10</v>
      </c>
      <c r="C5" s="9">
        <v>202149</v>
      </c>
      <c r="D5" s="8" t="str">
        <f>"陈妹香"</f>
        <v>陈妹香</v>
      </c>
      <c r="E5" s="10">
        <v>74.33</v>
      </c>
      <c r="F5" s="11">
        <v>2</v>
      </c>
      <c r="G5" s="8"/>
    </row>
    <row r="6" spans="1:7" ht="14.25">
      <c r="A6" s="8">
        <v>3</v>
      </c>
      <c r="B6" s="8" t="s">
        <v>10</v>
      </c>
      <c r="C6" s="9">
        <v>132938</v>
      </c>
      <c r="D6" s="8" t="str">
        <f>"任新军"</f>
        <v>任新军</v>
      </c>
      <c r="E6" s="10">
        <v>63.67</v>
      </c>
      <c r="F6" s="11">
        <v>3</v>
      </c>
      <c r="G6" s="8"/>
    </row>
    <row r="7" spans="1:7" ht="14.25">
      <c r="A7" s="8">
        <v>4</v>
      </c>
      <c r="B7" s="8" t="s">
        <v>10</v>
      </c>
      <c r="C7" s="9">
        <v>140949</v>
      </c>
      <c r="D7" s="8" t="str">
        <f>"郭小边"</f>
        <v>郭小边</v>
      </c>
      <c r="E7" s="10"/>
      <c r="F7" s="11"/>
      <c r="G7" s="8" t="s">
        <v>11</v>
      </c>
    </row>
    <row r="8" spans="1:7" ht="14.25">
      <c r="A8" s="8">
        <v>5</v>
      </c>
      <c r="B8" s="8" t="s">
        <v>10</v>
      </c>
      <c r="C8" s="9">
        <v>124436</v>
      </c>
      <c r="D8" s="8" t="str">
        <f>"何庆功"</f>
        <v>何庆功</v>
      </c>
      <c r="E8" s="10"/>
      <c r="F8" s="11"/>
      <c r="G8" s="8" t="s">
        <v>11</v>
      </c>
    </row>
    <row r="9" spans="1:7" ht="14.25">
      <c r="A9" s="8">
        <v>6</v>
      </c>
      <c r="B9" s="8" t="s">
        <v>12</v>
      </c>
      <c r="C9" s="9" t="s">
        <v>13</v>
      </c>
      <c r="D9" s="8" t="str">
        <f>"杨小龙"</f>
        <v>杨小龙</v>
      </c>
      <c r="E9" s="10"/>
      <c r="F9" s="11"/>
      <c r="G9" s="8" t="s">
        <v>11</v>
      </c>
    </row>
    <row r="10" spans="1:7" ht="14.25">
      <c r="A10" s="8">
        <v>7</v>
      </c>
      <c r="B10" s="8" t="s">
        <v>14</v>
      </c>
      <c r="C10" s="13" t="s">
        <v>15</v>
      </c>
      <c r="D10" s="8" t="str">
        <f>"林春丽"</f>
        <v>林春丽</v>
      </c>
      <c r="E10" s="12">
        <v>83</v>
      </c>
      <c r="F10" s="11">
        <v>1</v>
      </c>
      <c r="G10" s="8"/>
    </row>
    <row r="11" spans="1:7" ht="14.25">
      <c r="A11" s="8">
        <v>8</v>
      </c>
      <c r="B11" s="8" t="s">
        <v>14</v>
      </c>
      <c r="C11" s="9">
        <v>186324</v>
      </c>
      <c r="D11" s="8" t="str">
        <f>"韦海玲"</f>
        <v>韦海玲</v>
      </c>
      <c r="E11" s="12">
        <v>81.67</v>
      </c>
      <c r="F11" s="11">
        <v>2</v>
      </c>
      <c r="G11" s="8"/>
    </row>
    <row r="12" spans="1:7" ht="14.25">
      <c r="A12" s="8">
        <v>9</v>
      </c>
      <c r="B12" s="8" t="s">
        <v>14</v>
      </c>
      <c r="C12" s="9">
        <v>201322</v>
      </c>
      <c r="D12" s="8" t="str">
        <f>"黄丽嫚"</f>
        <v>黄丽嫚</v>
      </c>
      <c r="E12" s="12">
        <v>80.67</v>
      </c>
      <c r="F12" s="11" t="s">
        <v>16</v>
      </c>
      <c r="G12" s="8"/>
    </row>
    <row r="13" spans="1:7" ht="14.25">
      <c r="A13" s="8">
        <v>10</v>
      </c>
      <c r="B13" s="8" t="s">
        <v>14</v>
      </c>
      <c r="C13" s="9">
        <v>114881</v>
      </c>
      <c r="D13" s="8" t="str">
        <f>"孟开婷"</f>
        <v>孟开婷</v>
      </c>
      <c r="E13" s="12">
        <v>64.33</v>
      </c>
      <c r="F13" s="11" t="s">
        <v>17</v>
      </c>
      <c r="G13" s="8"/>
    </row>
    <row r="14" spans="1:7" ht="14.25">
      <c r="A14" s="8">
        <v>11</v>
      </c>
      <c r="B14" s="8" t="s">
        <v>14</v>
      </c>
      <c r="C14" s="13" t="s">
        <v>18</v>
      </c>
      <c r="D14" s="8" t="str">
        <f>"黄秋节"</f>
        <v>黄秋节</v>
      </c>
      <c r="E14" s="12">
        <v>61</v>
      </c>
      <c r="F14" s="11" t="s">
        <v>19</v>
      </c>
      <c r="G14" s="8"/>
    </row>
    <row r="15" spans="1:7" ht="14.25">
      <c r="A15" s="8">
        <v>12</v>
      </c>
      <c r="B15" s="8" t="s">
        <v>14</v>
      </c>
      <c r="C15" s="9" t="s">
        <v>20</v>
      </c>
      <c r="D15" s="8" t="str">
        <f>"李恩平"</f>
        <v>李恩平</v>
      </c>
      <c r="E15" s="12">
        <v>60.33</v>
      </c>
      <c r="F15" s="11" t="s">
        <v>21</v>
      </c>
      <c r="G15" s="8"/>
    </row>
    <row r="16" spans="1:7" ht="14.25">
      <c r="A16" s="8">
        <v>13</v>
      </c>
      <c r="B16" s="8" t="s">
        <v>14</v>
      </c>
      <c r="C16" s="13" t="s">
        <v>22</v>
      </c>
      <c r="D16" s="8" t="str">
        <f>"李润田"</f>
        <v>李润田</v>
      </c>
      <c r="E16" s="12">
        <v>60</v>
      </c>
      <c r="F16" s="11" t="s">
        <v>23</v>
      </c>
      <c r="G16" s="8"/>
    </row>
    <row r="17" spans="1:7" ht="14.25">
      <c r="A17" s="8">
        <v>14</v>
      </c>
      <c r="B17" s="8" t="s">
        <v>14</v>
      </c>
      <c r="C17" s="13" t="s">
        <v>24</v>
      </c>
      <c r="D17" s="8" t="str">
        <f>"黄东秋"</f>
        <v>黄东秋</v>
      </c>
      <c r="E17" s="12">
        <v>60</v>
      </c>
      <c r="F17" s="11" t="s">
        <v>23</v>
      </c>
      <c r="G17" s="8"/>
    </row>
    <row r="18" spans="1:7" ht="14.25">
      <c r="A18" s="8">
        <v>15</v>
      </c>
      <c r="B18" s="8" t="s">
        <v>14</v>
      </c>
      <c r="C18" s="9">
        <v>154320</v>
      </c>
      <c r="D18" s="8" t="str">
        <f>"李冬梅"</f>
        <v>李冬梅</v>
      </c>
      <c r="E18" s="12">
        <v>60</v>
      </c>
      <c r="F18" s="11" t="s">
        <v>23</v>
      </c>
      <c r="G18" s="8"/>
    </row>
    <row r="19" spans="1:7" ht="14.25">
      <c r="A19" s="8">
        <v>16</v>
      </c>
      <c r="B19" s="8" t="s">
        <v>14</v>
      </c>
      <c r="C19" s="9">
        <v>210011</v>
      </c>
      <c r="D19" s="8" t="str">
        <f>"王峰"</f>
        <v>王峰</v>
      </c>
      <c r="E19" s="12">
        <v>60</v>
      </c>
      <c r="F19" s="11" t="s">
        <v>23</v>
      </c>
      <c r="G19" s="8"/>
    </row>
    <row r="20" spans="1:7" ht="14.25">
      <c r="A20" s="8">
        <v>17</v>
      </c>
      <c r="B20" s="8" t="s">
        <v>14</v>
      </c>
      <c r="C20" s="9">
        <v>106029</v>
      </c>
      <c r="D20" s="8" t="str">
        <f>"邢益婵"</f>
        <v>邢益婵</v>
      </c>
      <c r="E20" s="12">
        <v>60</v>
      </c>
      <c r="F20" s="11" t="s">
        <v>23</v>
      </c>
      <c r="G20" s="8"/>
    </row>
    <row r="21" spans="1:7" ht="14.25">
      <c r="A21" s="8">
        <v>18</v>
      </c>
      <c r="B21" s="8" t="s">
        <v>14</v>
      </c>
      <c r="C21" s="9">
        <v>261727</v>
      </c>
      <c r="D21" s="8" t="str">
        <f>"王秋梅"</f>
        <v>王秋梅</v>
      </c>
      <c r="E21" s="12">
        <v>60</v>
      </c>
      <c r="F21" s="11" t="s">
        <v>23</v>
      </c>
      <c r="G21" s="8"/>
    </row>
    <row r="22" spans="1:7" ht="14.25">
      <c r="A22" s="8">
        <v>19</v>
      </c>
      <c r="B22" s="8" t="s">
        <v>14</v>
      </c>
      <c r="C22" s="9" t="s">
        <v>25</v>
      </c>
      <c r="D22" s="8" t="str">
        <f>"林真味"</f>
        <v>林真味</v>
      </c>
      <c r="E22" s="12">
        <v>60</v>
      </c>
      <c r="F22" s="11" t="s">
        <v>23</v>
      </c>
      <c r="G22" s="8"/>
    </row>
    <row r="23" spans="1:7" ht="14.25">
      <c r="A23" s="8">
        <v>20</v>
      </c>
      <c r="B23" s="8" t="s">
        <v>14</v>
      </c>
      <c r="C23" s="13" t="s">
        <v>26</v>
      </c>
      <c r="D23" s="8" t="str">
        <f>"林春明"</f>
        <v>林春明</v>
      </c>
      <c r="E23" s="12"/>
      <c r="F23" s="11"/>
      <c r="G23" s="8" t="s">
        <v>11</v>
      </c>
    </row>
    <row r="24" spans="1:7" ht="14.25">
      <c r="A24" s="8">
        <v>21</v>
      </c>
      <c r="B24" s="8" t="s">
        <v>14</v>
      </c>
      <c r="C24" s="13" t="s">
        <v>27</v>
      </c>
      <c r="D24" s="8" t="str">
        <f>"王国宇"</f>
        <v>王国宇</v>
      </c>
      <c r="E24" s="12"/>
      <c r="F24" s="11"/>
      <c r="G24" s="8" t="s">
        <v>11</v>
      </c>
    </row>
    <row r="25" spans="1:7" ht="14.25">
      <c r="A25" s="8">
        <v>22</v>
      </c>
      <c r="B25" s="8" t="s">
        <v>14</v>
      </c>
      <c r="C25" s="9">
        <v>101121</v>
      </c>
      <c r="D25" s="8" t="str">
        <f>"董紫静"</f>
        <v>董紫静</v>
      </c>
      <c r="E25" s="12"/>
      <c r="F25" s="11"/>
      <c r="G25" s="8" t="s">
        <v>11</v>
      </c>
    </row>
    <row r="26" spans="1:7" ht="14.25">
      <c r="A26" s="8">
        <v>23</v>
      </c>
      <c r="B26" s="8" t="s">
        <v>14</v>
      </c>
      <c r="C26" s="9">
        <v>100372</v>
      </c>
      <c r="D26" s="8" t="str">
        <f>"苏琪森"</f>
        <v>苏琪森</v>
      </c>
      <c r="E26" s="12"/>
      <c r="F26" s="11"/>
      <c r="G26" s="8" t="s">
        <v>11</v>
      </c>
    </row>
    <row r="27" spans="1:7" ht="14.25">
      <c r="A27" s="8">
        <v>24</v>
      </c>
      <c r="B27" s="8" t="s">
        <v>14</v>
      </c>
      <c r="C27" s="9">
        <v>230216</v>
      </c>
      <c r="D27" s="8" t="str">
        <f>"甘洪波"</f>
        <v>甘洪波</v>
      </c>
      <c r="E27" s="12"/>
      <c r="F27" s="11"/>
      <c r="G27" s="8" t="s">
        <v>11</v>
      </c>
    </row>
    <row r="28" spans="1:7" ht="14.25">
      <c r="A28" s="8">
        <v>25</v>
      </c>
      <c r="B28" s="8" t="s">
        <v>14</v>
      </c>
      <c r="C28" s="9" t="s">
        <v>28</v>
      </c>
      <c r="D28" s="8" t="str">
        <f>"卢朝龙"</f>
        <v>卢朝龙</v>
      </c>
      <c r="E28" s="12"/>
      <c r="F28" s="11"/>
      <c r="G28" s="8" t="s">
        <v>11</v>
      </c>
    </row>
    <row r="29" spans="1:7" ht="14.25">
      <c r="A29" s="8">
        <v>26</v>
      </c>
      <c r="B29" s="8" t="s">
        <v>14</v>
      </c>
      <c r="C29" s="9">
        <v>120211</v>
      </c>
      <c r="D29" s="8" t="str">
        <f>"林展"</f>
        <v>林展</v>
      </c>
      <c r="E29" s="12"/>
      <c r="F29" s="11"/>
      <c r="G29" s="8" t="s">
        <v>11</v>
      </c>
    </row>
    <row r="30" spans="1:7" ht="14.25">
      <c r="A30" s="8">
        <v>27</v>
      </c>
      <c r="B30" s="8" t="s">
        <v>14</v>
      </c>
      <c r="C30" s="13" t="s">
        <v>29</v>
      </c>
      <c r="D30" s="8" t="str">
        <f>"张娇"</f>
        <v>张娇</v>
      </c>
      <c r="E30" s="12"/>
      <c r="F30" s="11"/>
      <c r="G30" s="8" t="s">
        <v>11</v>
      </c>
    </row>
    <row r="31" spans="1:7" ht="14.25">
      <c r="A31" s="8">
        <v>28</v>
      </c>
      <c r="B31" s="8" t="s">
        <v>30</v>
      </c>
      <c r="C31" s="9">
        <v>135085</v>
      </c>
      <c r="D31" s="8" t="str">
        <f>"林淑兰"</f>
        <v>林淑兰</v>
      </c>
      <c r="E31" s="11" t="s">
        <v>31</v>
      </c>
      <c r="F31" s="11" t="s">
        <v>32</v>
      </c>
      <c r="G31" s="8"/>
    </row>
    <row r="32" spans="1:7" ht="14.25">
      <c r="A32" s="8">
        <v>29</v>
      </c>
      <c r="B32" s="8" t="s">
        <v>30</v>
      </c>
      <c r="C32" s="13" t="s">
        <v>33</v>
      </c>
      <c r="D32" s="8" t="str">
        <f>"王景如"</f>
        <v>王景如</v>
      </c>
      <c r="E32" s="11" t="s">
        <v>34</v>
      </c>
      <c r="F32" s="11" t="s">
        <v>35</v>
      </c>
      <c r="G32" s="8"/>
    </row>
    <row r="33" spans="1:7" ht="14.25">
      <c r="A33" s="8">
        <v>30</v>
      </c>
      <c r="B33" s="8" t="s">
        <v>30</v>
      </c>
      <c r="C33" s="13" t="s">
        <v>36</v>
      </c>
      <c r="D33" s="8" t="str">
        <f>"袁晓玉"</f>
        <v>袁晓玉</v>
      </c>
      <c r="E33" s="11"/>
      <c r="F33" s="11"/>
      <c r="G33" s="8" t="s">
        <v>11</v>
      </c>
    </row>
    <row r="34" spans="1:7" ht="14.25">
      <c r="A34" s="8">
        <v>31</v>
      </c>
      <c r="B34" s="8" t="s">
        <v>30</v>
      </c>
      <c r="C34" s="9">
        <v>174015</v>
      </c>
      <c r="D34" s="8" t="str">
        <f>"李章辉"</f>
        <v>李章辉</v>
      </c>
      <c r="E34" s="11"/>
      <c r="F34" s="11"/>
      <c r="G34" s="8" t="s">
        <v>11</v>
      </c>
    </row>
    <row r="35" spans="1:7" ht="14.25">
      <c r="A35" s="8">
        <v>32</v>
      </c>
      <c r="B35" s="8" t="s">
        <v>30</v>
      </c>
      <c r="C35" s="9">
        <v>162318</v>
      </c>
      <c r="D35" s="8" t="str">
        <f>"陈名寿"</f>
        <v>陈名寿</v>
      </c>
      <c r="E35" s="11"/>
      <c r="F35" s="11"/>
      <c r="G35" s="8" t="s">
        <v>11</v>
      </c>
    </row>
    <row r="36" spans="1:7" ht="14.25">
      <c r="A36" s="8">
        <v>33</v>
      </c>
      <c r="B36" s="8" t="s">
        <v>37</v>
      </c>
      <c r="C36" s="9">
        <v>180229</v>
      </c>
      <c r="D36" s="8" t="str">
        <f>"黄晓杏"</f>
        <v>黄晓杏</v>
      </c>
      <c r="E36" s="11" t="s">
        <v>38</v>
      </c>
      <c r="F36" s="11" t="s">
        <v>32</v>
      </c>
      <c r="G36" s="8"/>
    </row>
    <row r="37" spans="1:7" ht="14.25">
      <c r="A37" s="8">
        <v>34</v>
      </c>
      <c r="B37" s="8" t="s">
        <v>37</v>
      </c>
      <c r="C37" s="9" t="s">
        <v>39</v>
      </c>
      <c r="D37" s="8" t="str">
        <f>"李静"</f>
        <v>李静</v>
      </c>
      <c r="E37" s="11" t="s">
        <v>40</v>
      </c>
      <c r="F37" s="11" t="s">
        <v>35</v>
      </c>
      <c r="G37" s="8"/>
    </row>
    <row r="38" spans="1:7" ht="14.25">
      <c r="A38" s="8">
        <v>35</v>
      </c>
      <c r="B38" s="8" t="s">
        <v>37</v>
      </c>
      <c r="C38" s="9">
        <v>131521</v>
      </c>
      <c r="D38" s="8" t="str">
        <f>"陈蕊"</f>
        <v>陈蕊</v>
      </c>
      <c r="E38" s="11" t="s">
        <v>41</v>
      </c>
      <c r="F38" s="11" t="s">
        <v>16</v>
      </c>
      <c r="G38" s="8"/>
    </row>
    <row r="39" spans="1:7" ht="14.25">
      <c r="A39" s="8">
        <v>36</v>
      </c>
      <c r="B39" s="8" t="s">
        <v>37</v>
      </c>
      <c r="C39" s="13" t="s">
        <v>42</v>
      </c>
      <c r="D39" s="8" t="str">
        <f>"陈翠娜"</f>
        <v>陈翠娜</v>
      </c>
      <c r="E39" s="11" t="s">
        <v>43</v>
      </c>
      <c r="F39" s="11" t="s">
        <v>17</v>
      </c>
      <c r="G39" s="8"/>
    </row>
    <row r="40" spans="1:7" ht="14.25">
      <c r="A40" s="8">
        <v>37</v>
      </c>
      <c r="B40" s="8" t="s">
        <v>37</v>
      </c>
      <c r="C40" s="9">
        <v>285223</v>
      </c>
      <c r="D40" s="8" t="str">
        <f>"陈修娴"</f>
        <v>陈修娴</v>
      </c>
      <c r="E40" s="11" t="s">
        <v>44</v>
      </c>
      <c r="F40" s="11" t="s">
        <v>19</v>
      </c>
      <c r="G40" s="8"/>
    </row>
    <row r="41" spans="1:7" ht="14.25">
      <c r="A41" s="8">
        <v>38</v>
      </c>
      <c r="B41" s="8" t="s">
        <v>37</v>
      </c>
      <c r="C41" s="9">
        <v>143329</v>
      </c>
      <c r="D41" s="8" t="str">
        <f>"周亚妹"</f>
        <v>周亚妹</v>
      </c>
      <c r="E41" s="11" t="s">
        <v>45</v>
      </c>
      <c r="F41" s="11" t="s">
        <v>21</v>
      </c>
      <c r="G41" s="8"/>
    </row>
    <row r="42" spans="1:7" ht="14.25">
      <c r="A42" s="8">
        <v>39</v>
      </c>
      <c r="B42" s="8" t="s">
        <v>37</v>
      </c>
      <c r="C42" s="9">
        <v>147074</v>
      </c>
      <c r="D42" s="8" t="str">
        <f>"刘记"</f>
        <v>刘记</v>
      </c>
      <c r="E42" s="11" t="s">
        <v>46</v>
      </c>
      <c r="F42" s="11" t="s">
        <v>23</v>
      </c>
      <c r="G42" s="8"/>
    </row>
    <row r="43" spans="1:7" ht="14.25">
      <c r="A43" s="8">
        <v>40</v>
      </c>
      <c r="B43" s="8" t="s">
        <v>37</v>
      </c>
      <c r="C43" s="9">
        <v>143028</v>
      </c>
      <c r="D43" s="8" t="str">
        <f>"吴月秋"</f>
        <v>吴月秋</v>
      </c>
      <c r="E43" s="11" t="s">
        <v>47</v>
      </c>
      <c r="F43" s="11" t="s">
        <v>48</v>
      </c>
      <c r="G43" s="8"/>
    </row>
    <row r="44" spans="1:7" ht="14.25">
      <c r="A44" s="8">
        <v>41</v>
      </c>
      <c r="B44" s="8" t="s">
        <v>37</v>
      </c>
      <c r="C44" s="13" t="s">
        <v>49</v>
      </c>
      <c r="D44" s="8" t="str">
        <f>"卓钰芸"</f>
        <v>卓钰芸</v>
      </c>
      <c r="E44" s="11" t="s">
        <v>50</v>
      </c>
      <c r="F44" s="11" t="s">
        <v>51</v>
      </c>
      <c r="G44" s="8"/>
    </row>
    <row r="45" spans="1:7" ht="14.25">
      <c r="A45" s="8">
        <v>42</v>
      </c>
      <c r="B45" s="8" t="s">
        <v>37</v>
      </c>
      <c r="C45" s="9">
        <v>226222</v>
      </c>
      <c r="D45" s="8" t="str">
        <f>"郭多蜜"</f>
        <v>郭多蜜</v>
      </c>
      <c r="E45" s="11" t="s">
        <v>52</v>
      </c>
      <c r="F45" s="11" t="s">
        <v>53</v>
      </c>
      <c r="G45" s="8"/>
    </row>
    <row r="46" spans="1:7" ht="14.25">
      <c r="A46" s="8">
        <v>43</v>
      </c>
      <c r="B46" s="8" t="s">
        <v>37</v>
      </c>
      <c r="C46" s="13" t="s">
        <v>54</v>
      </c>
      <c r="D46" s="8" t="str">
        <f>"王安培"</f>
        <v>王安培</v>
      </c>
      <c r="E46" s="11" t="s">
        <v>55</v>
      </c>
      <c r="F46" s="11" t="s">
        <v>56</v>
      </c>
      <c r="G46" s="8"/>
    </row>
    <row r="47" spans="1:7" ht="14.25">
      <c r="A47" s="8">
        <v>44</v>
      </c>
      <c r="B47" s="8" t="s">
        <v>37</v>
      </c>
      <c r="C47" s="9" t="s">
        <v>57</v>
      </c>
      <c r="D47" s="8" t="str">
        <f>"王翔克"</f>
        <v>王翔克</v>
      </c>
      <c r="E47" s="11" t="s">
        <v>58</v>
      </c>
      <c r="F47" s="11" t="s">
        <v>59</v>
      </c>
      <c r="G47" s="8"/>
    </row>
    <row r="48" spans="1:7" ht="14.25">
      <c r="A48" s="8">
        <v>45</v>
      </c>
      <c r="B48" s="8" t="s">
        <v>37</v>
      </c>
      <c r="C48" s="9">
        <v>151628</v>
      </c>
      <c r="D48" s="8" t="str">
        <f>"刘荣玲"</f>
        <v>刘荣玲</v>
      </c>
      <c r="E48" s="11" t="s">
        <v>60</v>
      </c>
      <c r="F48" s="11" t="s">
        <v>61</v>
      </c>
      <c r="G48" s="8"/>
    </row>
    <row r="49" spans="1:7" ht="14.25">
      <c r="A49" s="8">
        <v>46</v>
      </c>
      <c r="B49" s="8" t="s">
        <v>37</v>
      </c>
      <c r="C49" s="9">
        <v>261314</v>
      </c>
      <c r="D49" s="8" t="str">
        <f>"黄齐"</f>
        <v>黄齐</v>
      </c>
      <c r="E49" s="11" t="s">
        <v>62</v>
      </c>
      <c r="F49" s="11"/>
      <c r="G49" s="8"/>
    </row>
    <row r="50" spans="1:7" ht="14.25">
      <c r="A50" s="8">
        <v>47</v>
      </c>
      <c r="B50" s="8" t="s">
        <v>37</v>
      </c>
      <c r="C50" s="13" t="s">
        <v>63</v>
      </c>
      <c r="D50" s="8" t="str">
        <f>"周寒雪"</f>
        <v>周寒雪</v>
      </c>
      <c r="E50" s="11"/>
      <c r="F50" s="11"/>
      <c r="G50" s="8" t="s">
        <v>11</v>
      </c>
    </row>
    <row r="51" spans="1:7" ht="14.25">
      <c r="A51" s="8">
        <v>48</v>
      </c>
      <c r="B51" s="8" t="s">
        <v>37</v>
      </c>
      <c r="C51" s="9">
        <v>245099</v>
      </c>
      <c r="D51" s="8" t="str">
        <f>"梁禄饶"</f>
        <v>梁禄饶</v>
      </c>
      <c r="E51" s="11"/>
      <c r="F51" s="11"/>
      <c r="G51" s="8" t="s">
        <v>11</v>
      </c>
    </row>
    <row r="52" spans="1:7" ht="14.25">
      <c r="A52" s="8">
        <v>49</v>
      </c>
      <c r="B52" s="8" t="s">
        <v>37</v>
      </c>
      <c r="C52" s="9" t="s">
        <v>64</v>
      </c>
      <c r="D52" s="8" t="str">
        <f>"王金韵"</f>
        <v>王金韵</v>
      </c>
      <c r="E52" s="11"/>
      <c r="F52" s="11"/>
      <c r="G52" s="8" t="s">
        <v>11</v>
      </c>
    </row>
    <row r="53" spans="1:7" ht="14.25">
      <c r="A53" s="8">
        <v>50</v>
      </c>
      <c r="B53" s="8" t="s">
        <v>37</v>
      </c>
      <c r="C53" s="13" t="s">
        <v>65</v>
      </c>
      <c r="D53" s="8" t="str">
        <f>"黄槐旺"</f>
        <v>黄槐旺</v>
      </c>
      <c r="E53" s="11"/>
      <c r="F53" s="11"/>
      <c r="G53" s="8" t="s">
        <v>11</v>
      </c>
    </row>
    <row r="54" spans="1:7" ht="14.25">
      <c r="A54" s="8">
        <v>51</v>
      </c>
      <c r="B54" s="8" t="s">
        <v>37</v>
      </c>
      <c r="C54" s="13" t="s">
        <v>66</v>
      </c>
      <c r="D54" s="8" t="str">
        <f>"陈嘉裕"</f>
        <v>陈嘉裕</v>
      </c>
      <c r="E54" s="11"/>
      <c r="F54" s="11"/>
      <c r="G54" s="8" t="s">
        <v>11</v>
      </c>
    </row>
    <row r="55" spans="1:7" ht="14.25">
      <c r="A55" s="8">
        <v>52</v>
      </c>
      <c r="B55" s="8" t="s">
        <v>37</v>
      </c>
      <c r="C55" s="9">
        <v>277235</v>
      </c>
      <c r="D55" s="8" t="str">
        <f>"李安文"</f>
        <v>李安文</v>
      </c>
      <c r="E55" s="11"/>
      <c r="F55" s="11"/>
      <c r="G55" s="8" t="s">
        <v>11</v>
      </c>
    </row>
    <row r="56" spans="1:7" ht="14.25">
      <c r="A56" s="8">
        <v>53</v>
      </c>
      <c r="B56" s="8" t="s">
        <v>37</v>
      </c>
      <c r="C56" s="9">
        <v>100033</v>
      </c>
      <c r="D56" s="8" t="str">
        <f>"潘鹏"</f>
        <v>潘鹏</v>
      </c>
      <c r="E56" s="11"/>
      <c r="F56" s="11"/>
      <c r="G56" s="8" t="s">
        <v>11</v>
      </c>
    </row>
    <row r="57" spans="1:7" ht="14.25">
      <c r="A57" s="8">
        <v>54</v>
      </c>
      <c r="B57" s="8" t="s">
        <v>37</v>
      </c>
      <c r="C57" s="9">
        <v>302437</v>
      </c>
      <c r="D57" s="8" t="str">
        <f>"李永华"</f>
        <v>李永华</v>
      </c>
      <c r="E57" s="11"/>
      <c r="F57" s="11"/>
      <c r="G57" s="8" t="s">
        <v>11</v>
      </c>
    </row>
    <row r="58" spans="1:7" ht="14.25">
      <c r="A58" s="8">
        <v>55</v>
      </c>
      <c r="B58" s="8" t="s">
        <v>37</v>
      </c>
      <c r="C58" s="9" t="s">
        <v>67</v>
      </c>
      <c r="D58" s="8" t="str">
        <f>"张丽满"</f>
        <v>张丽满</v>
      </c>
      <c r="E58" s="11"/>
      <c r="F58" s="11"/>
      <c r="G58" s="8" t="s">
        <v>11</v>
      </c>
    </row>
    <row r="59" spans="1:7" ht="14.25">
      <c r="A59" s="8">
        <v>56</v>
      </c>
      <c r="B59" s="8" t="s">
        <v>68</v>
      </c>
      <c r="C59" s="9">
        <v>240614</v>
      </c>
      <c r="D59" s="8" t="str">
        <f>"陈平治"</f>
        <v>陈平治</v>
      </c>
      <c r="E59" s="11" t="s">
        <v>69</v>
      </c>
      <c r="F59" s="11" t="s">
        <v>32</v>
      </c>
      <c r="G59" s="8"/>
    </row>
    <row r="60" spans="1:7" ht="14.25">
      <c r="A60" s="8">
        <v>57</v>
      </c>
      <c r="B60" s="8" t="s">
        <v>68</v>
      </c>
      <c r="C60" s="13" t="s">
        <v>70</v>
      </c>
      <c r="D60" s="8" t="str">
        <f>"杨程淞"</f>
        <v>杨程淞</v>
      </c>
      <c r="E60" s="11" t="s">
        <v>71</v>
      </c>
      <c r="F60" s="11" t="s">
        <v>35</v>
      </c>
      <c r="G60" s="8"/>
    </row>
    <row r="61" spans="1:7" ht="14.25">
      <c r="A61" s="8">
        <v>58</v>
      </c>
      <c r="B61" s="8" t="s">
        <v>68</v>
      </c>
      <c r="C61" s="9">
        <v>283044</v>
      </c>
      <c r="D61" s="8" t="str">
        <f>"黄秋萍"</f>
        <v>黄秋萍</v>
      </c>
      <c r="E61" s="11"/>
      <c r="F61" s="11"/>
      <c r="G61" s="8" t="s">
        <v>11</v>
      </c>
    </row>
    <row r="62" spans="1:7" ht="14.25">
      <c r="A62" s="8">
        <v>59</v>
      </c>
      <c r="B62" s="8" t="s">
        <v>68</v>
      </c>
      <c r="C62" s="9" t="s">
        <v>72</v>
      </c>
      <c r="D62" s="8" t="str">
        <f>"刘文灵"</f>
        <v>刘文灵</v>
      </c>
      <c r="E62" s="11"/>
      <c r="F62" s="11"/>
      <c r="G62" s="8" t="s">
        <v>11</v>
      </c>
    </row>
    <row r="63" spans="1:7" ht="14.25">
      <c r="A63" s="8">
        <v>60</v>
      </c>
      <c r="B63" s="8" t="s">
        <v>68</v>
      </c>
      <c r="C63" s="9">
        <v>122475</v>
      </c>
      <c r="D63" s="8" t="str">
        <f>"唐傅鸿"</f>
        <v>唐傅鸿</v>
      </c>
      <c r="E63" s="11"/>
      <c r="F63" s="11"/>
      <c r="G63" s="8" t="s">
        <v>11</v>
      </c>
    </row>
    <row r="64" spans="1:7" ht="14.25">
      <c r="A64" s="8">
        <v>61</v>
      </c>
      <c r="B64" s="8" t="s">
        <v>73</v>
      </c>
      <c r="C64" s="9">
        <v>214428</v>
      </c>
      <c r="D64" s="8" t="str">
        <f>"郑露娇"</f>
        <v>郑露娇</v>
      </c>
      <c r="E64" s="11" t="s">
        <v>74</v>
      </c>
      <c r="F64" s="11" t="s">
        <v>32</v>
      </c>
      <c r="G64" s="8"/>
    </row>
    <row r="65" spans="1:7" ht="14.25">
      <c r="A65" s="8">
        <v>62</v>
      </c>
      <c r="B65" s="8" t="s">
        <v>73</v>
      </c>
      <c r="C65" s="13" t="s">
        <v>75</v>
      </c>
      <c r="D65" s="8" t="str">
        <f>"牛彦姜"</f>
        <v>牛彦姜</v>
      </c>
      <c r="E65" s="11" t="s">
        <v>76</v>
      </c>
      <c r="F65" s="11" t="s">
        <v>35</v>
      </c>
      <c r="G65" s="8"/>
    </row>
    <row r="66" spans="1:7" ht="14.25">
      <c r="A66" s="8">
        <v>63</v>
      </c>
      <c r="B66" s="8" t="s">
        <v>77</v>
      </c>
      <c r="C66" s="9">
        <v>170759</v>
      </c>
      <c r="D66" s="8" t="str">
        <f>"朱健"</f>
        <v>朱健</v>
      </c>
      <c r="E66" s="10">
        <v>63.67</v>
      </c>
      <c r="F66" s="11" t="s">
        <v>32</v>
      </c>
      <c r="G66" s="8"/>
    </row>
  </sheetData>
  <mergeCells count="1">
    <mergeCell ref="A2:G2"/>
  </mergeCells>
  <printOptions/>
  <pageMargins left="1.02291666666667" right="1.0625" top="0.75" bottom="0.629166666666667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2020-11-30T07:26:00Z</dcterms:created>
  <dcterms:modified xsi:type="dcterms:W3CDTF">2020-12-02T02:09:36Z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